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ard\Board Agendas\Board Agenda FY 2021-2022\01. September 2021\Disbursement Report\"/>
    </mc:Choice>
  </mc:AlternateContent>
  <xr:revisionPtr revIDLastSave="0" documentId="13_ncr:1_{AF2953B0-EA45-4951-8F05-CCF399D6FDC2}" xr6:coauthVersionLast="47" xr6:coauthVersionMax="47" xr10:uidLastSave="{00000000-0000-0000-0000-000000000000}"/>
  <bookViews>
    <workbookView xWindow="28680" yWindow="-120" windowWidth="29040" windowHeight="15840" activeTab="1" xr2:uid="{9771D313-D557-4B63-9FFD-E128A7DD6525}"/>
  </bookViews>
  <sheets>
    <sheet name="ACH &amp; Recap " sheetId="1" r:id="rId1"/>
    <sheet name="2. vendor" sheetId="9" r:id="rId2"/>
    <sheet name="3. Disbursement Rpt" sheetId="4" r:id="rId3"/>
    <sheet name="4. vendor pmt &gt;2k" sheetId="6" r:id="rId4"/>
    <sheet name="5. Pcard Rpt" sheetId="3" r:id="rId5"/>
    <sheet name="6. Gas " sheetId="7" r:id="rId6"/>
    <sheet name="7. Check Reg" sheetId="2" r:id="rId7"/>
    <sheet name="8. AP VOIDS" sheetId="8" r:id="rId8"/>
    <sheet name="9. Fund Sum" sheetId="5" r:id="rId9"/>
  </sheets>
  <definedNames>
    <definedName name="_xlnm.Print_Area" localSheetId="1">'2. vendor'!$A$1:$E$79</definedName>
    <definedName name="_xlnm.Print_Area" localSheetId="2">'3. Disbursement Rpt'!$A$1:$F$60</definedName>
    <definedName name="_xlnm.Print_Area" localSheetId="5">'6. Gas '!$B$1:$F$179,'6. Gas '!$I$3:$N$13</definedName>
    <definedName name="_xlnm.Print_Area" localSheetId="0">'ACH &amp; Recap 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3" i="1"/>
  <c r="F178" i="7"/>
  <c r="L10" i="7"/>
  <c r="K10" i="7"/>
  <c r="E9" i="7"/>
  <c r="L8" i="7"/>
  <c r="K8" i="7"/>
  <c r="M8" i="7" s="1"/>
  <c r="L7" i="7"/>
  <c r="K7" i="7"/>
  <c r="M7" i="7" s="1"/>
  <c r="M10" i="7" s="1"/>
  <c r="E60" i="4" l="1"/>
  <c r="E8" i="4"/>
  <c r="C13" i="1"/>
  <c r="C14" i="1"/>
  <c r="C12" i="1"/>
  <c r="C11" i="1"/>
  <c r="E31" i="1"/>
  <c r="C31" i="1"/>
  <c r="C15" i="1" l="1"/>
  <c r="G31" i="1" s="1"/>
  <c r="I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 County Department of Education</author>
  </authors>
  <commentList>
    <comment ref="C22" authorId="0" shapeId="0" xr:uid="{BEB25019-13BB-466B-B2CC-98C08D257CF9}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985CB61D-FBAE-477E-87CF-EAD9E930959E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 xr:uid="{963B6CB1-B80F-4090-8518-489AFF2463F0}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 xr:uid="{4EDEE360-AD94-43CC-9E73-D97848E09AD2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 xr:uid="{7EB27897-DF7D-4D67-8311-B0F7C8DBAA6E}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B750AE61-76B1-465E-8F36-657504555D10}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<sst xmlns="http://schemas.openxmlformats.org/spreadsheetml/2006/main" count="11636" uniqueCount="3156">
  <si>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</si>
  <si>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</si>
  <si>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</si>
  <si>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</si>
  <si>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</si>
  <si>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</si>
  <si>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</si>
  <si>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</si>
  <si>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</si>
  <si>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</si>
  <si>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</si>
  <si>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</si>
  <si>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</si>
  <si>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</si>
  <si>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</si>
  <si>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</si>
  <si>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</si>
  <si>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</si>
  <si>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</si>
  <si>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</si>
  <si>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</si>
  <si>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</si>
  <si>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</si>
  <si>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</si>
  <si>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</si>
  <si>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</si>
  <si>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Fiscal Year 2021-2022</t>
  </si>
  <si>
    <t>AUGUST  2021 Payroll</t>
  </si>
  <si>
    <t>JULY 2021  TRS TEXNET Payment</t>
  </si>
  <si>
    <t>AUGUST 2021 TRS Active Care Medical Payment</t>
  </si>
  <si>
    <t>Payroll Deductions for AUGUST 15TH</t>
  </si>
  <si>
    <t xml:space="preserve">IRS Tax Payment for AUGUST 15TH </t>
  </si>
  <si>
    <t>IRS Tax Payment for AUGUST 31TH</t>
  </si>
  <si>
    <t xml:space="preserve"> 8/25/2021</t>
  </si>
  <si>
    <t>Payroll Deductions for AUGUST 31TH</t>
  </si>
  <si>
    <t>Check Register</t>
  </si>
  <si>
    <t>Fiscal Year: 21</t>
  </si>
  <si>
    <t xml:space="preserve">Period: 12 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</si>
  <si>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</si>
  <si>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</si>
  <si>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</si>
  <si>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</si>
  <si>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</si>
  <si>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</si>
  <si>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>1515300  void</t>
  </si>
  <si>
    <t>04/09/2021</t>
  </si>
  <si>
    <t>86105</t>
  </si>
  <si>
    <t>CURRICULUM ASSOCIATES LLC</t>
  </si>
  <si>
    <t>I READY ASSESSMENT AND PE</t>
  </si>
  <si>
    <t>IREADY ASSESSMENT AND PER</t>
  </si>
  <si>
    <t>I-READY ASSESSMENT AND PE</t>
  </si>
  <si>
    <t xml:space="preserve">1516959  </t>
  </si>
  <si>
    <t>08/05/2021</t>
  </si>
  <si>
    <t>25314</t>
  </si>
  <si>
    <t>4IMPRINT</t>
  </si>
  <si>
    <t>ITME# 142613-512 ICEBERG</t>
  </si>
  <si>
    <t>SETUP CHARGE</t>
  </si>
  <si>
    <t>ITEM# 150286-5 FELLOWSHIP</t>
  </si>
  <si>
    <t>ESTIMATED SHIPPING/HANDLI</t>
  </si>
  <si>
    <t>ITEM# 153987-7 SANTOS STA</t>
  </si>
  <si>
    <t xml:space="preserve">1516960  </t>
  </si>
  <si>
    <t>83619</t>
  </si>
  <si>
    <t>B &amp; H FOTO &amp; ELECTRONICS CORP</t>
  </si>
  <si>
    <t>SONY 16-70MM F/4 ZA LENS/</t>
  </si>
  <si>
    <t>ROKINON 50MM DS T1.5</t>
  </si>
  <si>
    <t>SONY 18-105MM F/4 G</t>
  </si>
  <si>
    <t>ROKINON 12MM T/2.2</t>
  </si>
  <si>
    <t xml:space="preserve">1516964  </t>
  </si>
  <si>
    <t>81180</t>
  </si>
  <si>
    <t>CTR FOR AFRICAN AMERICAN MILITARY</t>
  </si>
  <si>
    <t>THE CENTER FOR AFRICAN AM</t>
  </si>
  <si>
    <t xml:space="preserve">1516968  </t>
  </si>
  <si>
    <t>21120</t>
  </si>
  <si>
    <t>CORWIN PRESS</t>
  </si>
  <si>
    <t>PA2021-0849 TRAINING</t>
  </si>
  <si>
    <t xml:space="preserve">1516970  </t>
  </si>
  <si>
    <t>86779</t>
  </si>
  <si>
    <t>DAVIS VISION INC</t>
  </si>
  <si>
    <t>JULY2021 COBRA VISION</t>
  </si>
  <si>
    <t xml:space="preserve">1516974  </t>
  </si>
  <si>
    <t>87603</t>
  </si>
  <si>
    <t>EVELYN BALDAUF</t>
  </si>
  <si>
    <t>PROVIDE INSTRUCTION FOR S</t>
  </si>
  <si>
    <t xml:space="preserve">1516976  </t>
  </si>
  <si>
    <t>88574</t>
  </si>
  <si>
    <t>EXECU TEAM STAFFING</t>
  </si>
  <si>
    <t>PA 2021-0839 TEMP STA</t>
  </si>
  <si>
    <t>PA2021-0812 TEMP STAF</t>
  </si>
  <si>
    <t>BUSINESS SERVICES TEMP SE</t>
  </si>
  <si>
    <t xml:space="preserve">1516982  </t>
  </si>
  <si>
    <t>80775</t>
  </si>
  <si>
    <t>FRENCH CORNER CATERING INC</t>
  </si>
  <si>
    <t>PA2021-0863 EXPENSES</t>
  </si>
  <si>
    <t>PA2021-0808 BUS DRIVE</t>
  </si>
  <si>
    <t xml:space="preserve">1516987  </t>
  </si>
  <si>
    <t>29920</t>
  </si>
  <si>
    <t>HARRIS COUNTY TREASURER</t>
  </si>
  <si>
    <t>SEPT2021</t>
  </si>
  <si>
    <t xml:space="preserve">1516988  </t>
  </si>
  <si>
    <t>88722</t>
  </si>
  <si>
    <t>HIGH POINT</t>
  </si>
  <si>
    <t>LINER 38X58 BLACK SS / OV</t>
  </si>
  <si>
    <t xml:space="preserve">1516991  </t>
  </si>
  <si>
    <t>87830</t>
  </si>
  <si>
    <t>HOUSTON URBAN DEBATE LEAGUE</t>
  </si>
  <si>
    <t>DESCRIPTION OF SERVICES:</t>
  </si>
  <si>
    <t xml:space="preserve">1516993  </t>
  </si>
  <si>
    <t>81932</t>
  </si>
  <si>
    <t>HYATT LEGAL PLANS INC</t>
  </si>
  <si>
    <t>JULY2021 PREPAID LEGA</t>
  </si>
  <si>
    <t xml:space="preserve">1516995  </t>
  </si>
  <si>
    <t>87654</t>
  </si>
  <si>
    <t>INSTANT DATA TECHNOLOGIES DBA INDAT</t>
  </si>
  <si>
    <t>PA2021-0854 AUDIT EXP</t>
  </si>
  <si>
    <t>PA2021-0855 AUDIT EXP</t>
  </si>
  <si>
    <t>Report Date:9/9/2021</t>
  </si>
  <si>
    <t>Page 1 of 42</t>
  </si>
  <si>
    <t xml:space="preserve">1516997  </t>
  </si>
  <si>
    <t>34705</t>
  </si>
  <si>
    <t>J HARDING &amp; CO</t>
  </si>
  <si>
    <t>5000_3X ORANGE GILDAN HEA</t>
  </si>
  <si>
    <t>2000_5X ORANGE GILDAN ULT</t>
  </si>
  <si>
    <t>CLEAR PVC BACKPACKS</t>
  </si>
  <si>
    <t>SHIPPING COSTS</t>
  </si>
  <si>
    <t>PORT AUTHORITY® LADIES SU</t>
  </si>
  <si>
    <t>PART# 5000 ORANGE GILDAN</t>
  </si>
  <si>
    <t>PORT AUTHORITY ® SUPERPRO</t>
  </si>
  <si>
    <t>5000B GILDAN YOUTH HEAVY</t>
  </si>
  <si>
    <t>BLACK NITROUS PEN</t>
  </si>
  <si>
    <t>SETUP</t>
  </si>
  <si>
    <t>5000_2X ORANGE GILDAN HEA</t>
  </si>
  <si>
    <t>2000_4X ORANGE GILDAN ULT</t>
  </si>
  <si>
    <t xml:space="preserve">1516998  </t>
  </si>
  <si>
    <t>35069</t>
  </si>
  <si>
    <t>JEM RESOURCE PARTNERS</t>
  </si>
  <si>
    <t>PA2021-0836 IDENTITY</t>
  </si>
  <si>
    <t xml:space="preserve">1517000  </t>
  </si>
  <si>
    <t>88130</t>
  </si>
  <si>
    <t>LIBERTY DATA PRODUCTS INC</t>
  </si>
  <si>
    <t>PAPER;65#;8.5X11;BRIGHT W</t>
  </si>
  <si>
    <t>PAPER;VELLUM BRISTOL;67#;</t>
  </si>
  <si>
    <t>CARDSTOCK;ARRAY;WHITE;100</t>
  </si>
  <si>
    <t>PAPER;ASTROBRT;65#;BLSTOF</t>
  </si>
  <si>
    <t>FLUID;CORRECTION;MLTIPURP</t>
  </si>
  <si>
    <t>TAPE;CORRECTION;10PC</t>
  </si>
  <si>
    <t>BOX;PENCIL;MINI;CLEAR</t>
  </si>
  <si>
    <t>PAPER;ASTROBRT;65#;RNTRY</t>
  </si>
  <si>
    <t>CARDSTOCK;ARRAY;BLACK;100</t>
  </si>
  <si>
    <t>CLIPBOARD;STANDARD;9X12.5</t>
  </si>
  <si>
    <t>PAPER;ASTROBRT;65#;GRVTY</t>
  </si>
  <si>
    <t>PAPER;ASTROBRT;65#;GAMMA</t>
  </si>
  <si>
    <t xml:space="preserve">1517001  </t>
  </si>
  <si>
    <t>87653</t>
  </si>
  <si>
    <t>MARKETING MAGIC INTERNATIONAL LTD</t>
  </si>
  <si>
    <t>BLACK VELOR GIFT BOX</t>
  </si>
  <si>
    <t>ITEM: AC50315-414 GAVEL C</t>
  </si>
  <si>
    <t xml:space="preserve">1517003  </t>
  </si>
  <si>
    <t>82248</t>
  </si>
  <si>
    <t>METROPOLITAN LIFE INSURANCE COMPANY</t>
  </si>
  <si>
    <t>JULY2021COBRA DHMO DE</t>
  </si>
  <si>
    <t>JULY2021 DHMO DNETAL</t>
  </si>
  <si>
    <t xml:space="preserve">1517007  </t>
  </si>
  <si>
    <t>45610</t>
  </si>
  <si>
    <t>PASADENA ISD</t>
  </si>
  <si>
    <t>INTERLOCAL AGREEMENT BETW</t>
  </si>
  <si>
    <t xml:space="preserve">1517009  </t>
  </si>
  <si>
    <t>86862</t>
  </si>
  <si>
    <t>PS LIGHTWAVE INC</t>
  </si>
  <si>
    <t>AUGUST2021</t>
  </si>
  <si>
    <t>PAPA2021-0865 DIFFERE</t>
  </si>
  <si>
    <t xml:space="preserve">1517010  </t>
  </si>
  <si>
    <t>80264</t>
  </si>
  <si>
    <t>PTM DOCUMENT SYSTEMS</t>
  </si>
  <si>
    <t>NEC6102 1099 NEC SET COPY</t>
  </si>
  <si>
    <t>SHIPPING &amp; HANDLING</t>
  </si>
  <si>
    <t>5209 4UPPERFI05 W2 4UP BL</t>
  </si>
  <si>
    <t>99992 4UPDWENVS05 SELF SE</t>
  </si>
  <si>
    <t>77772 RDWENVS05 1099 ENVE</t>
  </si>
  <si>
    <t xml:space="preserve">1517011  </t>
  </si>
  <si>
    <t>88635</t>
  </si>
  <si>
    <t>MITZI RENE ROMANKO</t>
  </si>
  <si>
    <t>REIMBURSE FOR TOTA</t>
  </si>
  <si>
    <t>Page 2 of 42</t>
  </si>
  <si>
    <t xml:space="preserve">1517013  </t>
  </si>
  <si>
    <t>51528</t>
  </si>
  <si>
    <t>SCHOOL HEALTH CORPORATION</t>
  </si>
  <si>
    <t>MAICO PILOT AUDIOMETER AN</t>
  </si>
  <si>
    <t xml:space="preserve">1517015  </t>
  </si>
  <si>
    <t>81820</t>
  </si>
  <si>
    <t>THE STANDARD LIFE INSURANCE</t>
  </si>
  <si>
    <t>JULY2021 VOLUNTARY DI</t>
  </si>
  <si>
    <t xml:space="preserve">1517017  </t>
  </si>
  <si>
    <t>56712</t>
  </si>
  <si>
    <t>TEXAS ASSOCIATION OF SCHOOL</t>
  </si>
  <si>
    <t>MEMBERSHIP RENEWAL FOR TA</t>
  </si>
  <si>
    <t xml:space="preserve">1517018  </t>
  </si>
  <si>
    <t>88694</t>
  </si>
  <si>
    <t>THIRDWAY SOLUTIONS LLC</t>
  </si>
  <si>
    <t>THIRDWAY SOLUTIONS WILL P</t>
  </si>
  <si>
    <t xml:space="preserve">1517021  </t>
  </si>
  <si>
    <t>87696</t>
  </si>
  <si>
    <t>UNUM LIFE INSURANCE CO. OF AMERICA</t>
  </si>
  <si>
    <t>JULY2021 PPO DENTAL</t>
  </si>
  <si>
    <t>COBRA JULY2021 DENTAL</t>
  </si>
  <si>
    <t xml:space="preserve">1517022  </t>
  </si>
  <si>
    <t>39630</t>
  </si>
  <si>
    <t>UNUM LIFE INSURANCE CO OF AMERICA</t>
  </si>
  <si>
    <t>JULY2021 LIFE INSURAN</t>
  </si>
  <si>
    <t>JULY2021 VOLUNTARY LI</t>
  </si>
  <si>
    <t xml:space="preserve">1517023  </t>
  </si>
  <si>
    <t>64250</t>
  </si>
  <si>
    <t>WORKERS ASSISTANCE PROGRAM</t>
  </si>
  <si>
    <t>JULY2021 EAP PLAN</t>
  </si>
  <si>
    <t xml:space="preserve">1517048  </t>
  </si>
  <si>
    <t>08/13/2021</t>
  </si>
  <si>
    <t>80164</t>
  </si>
  <si>
    <t>DAVID G PEAKE</t>
  </si>
  <si>
    <t>DED:2407 MISC</t>
  </si>
  <si>
    <t xml:space="preserve">1517049  </t>
  </si>
  <si>
    <t>31045</t>
  </si>
  <si>
    <t>WILLIAM E HEITKAMP</t>
  </si>
  <si>
    <t>DED:2405 MISC</t>
  </si>
  <si>
    <t xml:space="preserve">1517050  </t>
  </si>
  <si>
    <t>34539</t>
  </si>
  <si>
    <t>INTERNAL REVENUE SERVICE</t>
  </si>
  <si>
    <t>DED:1210 MISC</t>
  </si>
  <si>
    <t xml:space="preserve">1517053  </t>
  </si>
  <si>
    <t>13871</t>
  </si>
  <si>
    <t>AT&amp;T CORP</t>
  </si>
  <si>
    <t>PHONE 072121-082021</t>
  </si>
  <si>
    <t>PHONE 071921-081821</t>
  </si>
  <si>
    <t xml:space="preserve">1517055  </t>
  </si>
  <si>
    <t>88744</t>
  </si>
  <si>
    <t>CAROL VAUGHN WRITING AND EDITING</t>
  </si>
  <si>
    <t>OTHER CONTRCTD SERV</t>
  </si>
  <si>
    <t xml:space="preserve">1517057  </t>
  </si>
  <si>
    <t>88498</t>
  </si>
  <si>
    <t>MEGHAN E SANKOWSKI</t>
  </si>
  <si>
    <t>COACHING CONSULTANTS TEAM</t>
  </si>
  <si>
    <t xml:space="preserve">1517058  </t>
  </si>
  <si>
    <t>82495</t>
  </si>
  <si>
    <t>COMCAST CORPORATION</t>
  </si>
  <si>
    <t>INTERNET 072621-08252</t>
  </si>
  <si>
    <t>INTERNET 072421-08232</t>
  </si>
  <si>
    <t>INTERNET 073121-08302</t>
  </si>
  <si>
    <t xml:space="preserve">1517059  </t>
  </si>
  <si>
    <t>84855</t>
  </si>
  <si>
    <t>CYBERSOURCE CORPORATION</t>
  </si>
  <si>
    <t>GATEWAY MONTHLY SERVICE F</t>
  </si>
  <si>
    <t xml:space="preserve">1517060  </t>
  </si>
  <si>
    <t>21978</t>
  </si>
  <si>
    <t>THE DAILY COURT REVIEW</t>
  </si>
  <si>
    <t>PA2021-0788</t>
  </si>
  <si>
    <t xml:space="preserve">1517062  </t>
  </si>
  <si>
    <t>EXCELLENT EXCEL SKILLS, D</t>
  </si>
  <si>
    <t>Page 3 of 42</t>
  </si>
  <si>
    <t xml:space="preserve">1517080  </t>
  </si>
  <si>
    <t>CRTDG;TONER;YW;ORIG HP 20</t>
  </si>
  <si>
    <t>CRTDG;TONER;BK;ORIG HP 20</t>
  </si>
  <si>
    <t>CRTDG;LSR;HP 414A;YW</t>
  </si>
  <si>
    <t>CRTDG;LSR;BK;HP 655A</t>
  </si>
  <si>
    <t>CRTDG;CLJ CP4005SRS;BK</t>
  </si>
  <si>
    <t>CRTDG;LSR;YW;HP 655A</t>
  </si>
  <si>
    <t>CRTDG;LSR;MG;HP 655A</t>
  </si>
  <si>
    <t>CRTDG;LSR;HP 414A;MA</t>
  </si>
  <si>
    <t>CRTDG;LSR;HP 414A;BK</t>
  </si>
  <si>
    <t>CRTDG;LSR;HP 17A;BK</t>
  </si>
  <si>
    <t>CRTDG;LSR;HP 414A;CYN</t>
  </si>
  <si>
    <t>CRTDG;TONER;CYN;ORIG HP20</t>
  </si>
  <si>
    <t>CRTDG;LSR;CY;HP 655A</t>
  </si>
  <si>
    <t xml:space="preserve">1517082  </t>
  </si>
  <si>
    <t>88434</t>
  </si>
  <si>
    <t>LAVONDIA A MENEPHEE</t>
  </si>
  <si>
    <t>PA2021-0778 VIRTUAL T</t>
  </si>
  <si>
    <t xml:space="preserve">1517084  </t>
  </si>
  <si>
    <t>85610</t>
  </si>
  <si>
    <t>ELIDA MONTALVO-COLVIN</t>
  </si>
  <si>
    <t>PROVIDE FIELD SUPERVISION</t>
  </si>
  <si>
    <t xml:space="preserve">1517085  </t>
  </si>
  <si>
    <t>88230</t>
  </si>
  <si>
    <t>N2Y LLC</t>
  </si>
  <si>
    <t>RENEWAL UNIQUE LEARNING S</t>
  </si>
  <si>
    <t xml:space="preserve">1517089  </t>
  </si>
  <si>
    <t>88091</t>
  </si>
  <si>
    <t>ANDREW ALAN LAMONT</t>
  </si>
  <si>
    <t>UPKEEP OF ECOBOT WEBSITE</t>
  </si>
  <si>
    <t xml:space="preserve">1517091  </t>
  </si>
  <si>
    <t>88007</t>
  </si>
  <si>
    <t>QM QUALITY MATTERS INC</t>
  </si>
  <si>
    <t>PA2021-0879 TX EDUCAT</t>
  </si>
  <si>
    <t xml:space="preserve">1517096  </t>
  </si>
  <si>
    <t>87406</t>
  </si>
  <si>
    <t>VERITIV OPERATING COMPANY</t>
  </si>
  <si>
    <t>REFPA2021-0843</t>
  </si>
  <si>
    <t>FILE BOX CRAFT</t>
  </si>
  <si>
    <t>FILE BOX KRAFT</t>
  </si>
  <si>
    <t>FILE BOX CREFT</t>
  </si>
  <si>
    <t xml:space="preserve">1517097  </t>
  </si>
  <si>
    <t>81004</t>
  </si>
  <si>
    <t>VERITRUST</t>
  </si>
  <si>
    <t>DOCUMENT SCANNING PER LAR</t>
  </si>
  <si>
    <t xml:space="preserve">1517126  </t>
  </si>
  <si>
    <t>08/20/2021</t>
  </si>
  <si>
    <t>87967</t>
  </si>
  <si>
    <t>A-1 PERSONNEL OF HOUSTON INC</t>
  </si>
  <si>
    <t>TEMPS 610  HOURS - OPEN P</t>
  </si>
  <si>
    <t>TEMPS  HRS07121821</t>
  </si>
  <si>
    <t xml:space="preserve">1517128  </t>
  </si>
  <si>
    <t>86793</t>
  </si>
  <si>
    <t>ACCUDATA SYSTEMS INC</t>
  </si>
  <si>
    <t>NINTEX RENEWAL FOR TOGETH</t>
  </si>
  <si>
    <t xml:space="preserve">1517130  </t>
  </si>
  <si>
    <t>88292</t>
  </si>
  <si>
    <t>AMERICAN FIDELITY ASSURANCE COMPANY</t>
  </si>
  <si>
    <t>CAN INS AUG21</t>
  </si>
  <si>
    <t>Page 4 of 42</t>
  </si>
  <si>
    <t xml:space="preserve">1517131  </t>
  </si>
  <si>
    <t>20270</t>
  </si>
  <si>
    <t>AMERICAN HERITAGE LIFE INSURANCE CO</t>
  </si>
  <si>
    <t xml:space="preserve">1517132  </t>
  </si>
  <si>
    <t>PHONE 080121-083121</t>
  </si>
  <si>
    <t>PHONE 072721-082621</t>
  </si>
  <si>
    <t xml:space="preserve">1517134  </t>
  </si>
  <si>
    <t>88628</t>
  </si>
  <si>
    <t>SHIRLEY ROSE-GILLIAM</t>
  </si>
  <si>
    <t xml:space="preserve">1517138  </t>
  </si>
  <si>
    <t>INTERNET 073021-08292</t>
  </si>
  <si>
    <t xml:space="preserve">1517139  </t>
  </si>
  <si>
    <t xml:space="preserve">1517140  </t>
  </si>
  <si>
    <t>85004</t>
  </si>
  <si>
    <t>EAI EDUCATION</t>
  </si>
  <si>
    <t>QBID-351592 WONDER WORKSH</t>
  </si>
  <si>
    <t>QBID-351611  WONDER WORKS</t>
  </si>
  <si>
    <t>ITEM: QBID-351535 WONDER</t>
  </si>
  <si>
    <t>ITEM: QBID-351933 SPHERO®</t>
  </si>
  <si>
    <t>QBID-351632 WONDER WORKSH</t>
  </si>
  <si>
    <t xml:space="preserve">1517144  </t>
  </si>
  <si>
    <t>29505</t>
  </si>
  <si>
    <t>HALLMARK OFFICE PRODUCTS INC</t>
  </si>
  <si>
    <t>HONHMG7.N.E.LA.WP40.PLAT</t>
  </si>
  <si>
    <t>HONH105290.LSAILSAI - STO</t>
  </si>
  <si>
    <t>HONH105493.PINC.PINC - ST</t>
  </si>
  <si>
    <t>HONHLSL20280TI, HLSLR2042</t>
  </si>
  <si>
    <t xml:space="preserve">1517146  </t>
  </si>
  <si>
    <t>AIRTIME</t>
  </si>
  <si>
    <t xml:space="preserve">1517147  </t>
  </si>
  <si>
    <t>SSS CARPET SPOTTING KIT /</t>
  </si>
  <si>
    <t xml:space="preserve">1517151  </t>
  </si>
  <si>
    <t>82396</t>
  </si>
  <si>
    <t>KIPP INC</t>
  </si>
  <si>
    <t xml:space="preserve">1517155  </t>
  </si>
  <si>
    <t>88838</t>
  </si>
  <si>
    <t>SARA ELIZABETH MCCULLOUGH</t>
  </si>
  <si>
    <t>JULY21 MILEAGE</t>
  </si>
  <si>
    <t xml:space="preserve">1517157  </t>
  </si>
  <si>
    <t>88706</t>
  </si>
  <si>
    <t>MP PRODUCTIONZ</t>
  </si>
  <si>
    <t>VIDEO RECORDING AND GRAPH</t>
  </si>
  <si>
    <t xml:space="preserve">1517159  </t>
  </si>
  <si>
    <t>43634</t>
  </si>
  <si>
    <t>NCS PEARSON INCORPORATED</t>
  </si>
  <si>
    <t>TEXAS: MATH MODELS: STUDE</t>
  </si>
  <si>
    <t>CREDIT MEMO 659.82</t>
  </si>
  <si>
    <t xml:space="preserve">1517160  </t>
  </si>
  <si>
    <t>87278</t>
  </si>
  <si>
    <t>POWERSCHOOL GROUP LLC</t>
  </si>
  <si>
    <t>UNIFIED ADMIN EFP CONSULT</t>
  </si>
  <si>
    <t>Page 5 of 42</t>
  </si>
  <si>
    <t xml:space="preserve">1517164  </t>
  </si>
  <si>
    <t>88388</t>
  </si>
  <si>
    <t>SIRE INC</t>
  </si>
  <si>
    <t>SIRE HORSEMANSHIP THERAPE</t>
  </si>
  <si>
    <t xml:space="preserve">1517165  </t>
  </si>
  <si>
    <t>83408</t>
  </si>
  <si>
    <t>JEH-EAS, INC</t>
  </si>
  <si>
    <t>PA2021-0871 ANN. SUPP</t>
  </si>
  <si>
    <t xml:space="preserve">1517167  </t>
  </si>
  <si>
    <t>84156</t>
  </si>
  <si>
    <t>MELITON MOYA JR</t>
  </si>
  <si>
    <t>PA2021-0896 COIVD LEC</t>
  </si>
  <si>
    <t xml:space="preserve">1517168  </t>
  </si>
  <si>
    <t>86392</t>
  </si>
  <si>
    <t>TIMECLOCK PLUS LLC</t>
  </si>
  <si>
    <t>1030-974 1 SAML SSO (REQU</t>
  </si>
  <si>
    <t xml:space="preserve">1517172  </t>
  </si>
  <si>
    <t>HCDE FILE BOX/LID  15"X 1</t>
  </si>
  <si>
    <t xml:space="preserve">1517173  </t>
  </si>
  <si>
    <t xml:space="preserve">1517174  </t>
  </si>
  <si>
    <t>88087</t>
  </si>
  <si>
    <t>VERSA CREATIVE GROUP LLC</t>
  </si>
  <si>
    <t>TRADITIONAL MEDIA INS</t>
  </si>
  <si>
    <t>MANAGEMENT FEES ON ADVERT</t>
  </si>
  <si>
    <t xml:space="preserve">1517175  </t>
  </si>
  <si>
    <t>88313</t>
  </si>
  <si>
    <t>WELLSPRING TELEHEALTH</t>
  </si>
  <si>
    <t>TELEMED AUG21</t>
  </si>
  <si>
    <t xml:space="preserve">1517177  </t>
  </si>
  <si>
    <t>85561</t>
  </si>
  <si>
    <t>WHITLEY PENN LLP</t>
  </si>
  <si>
    <t>PROF SERVICES</t>
  </si>
  <si>
    <t xml:space="preserve">1517201  </t>
  </si>
  <si>
    <t>08/31/2021</t>
  </si>
  <si>
    <t xml:space="preserve">1517202  </t>
  </si>
  <si>
    <t xml:space="preserve">1517203  </t>
  </si>
  <si>
    <t xml:space="preserve">1517204  </t>
  </si>
  <si>
    <t>08/27/2021</t>
  </si>
  <si>
    <t>TEMP PERSONNEL</t>
  </si>
  <si>
    <t>Page 6 of 42</t>
  </si>
  <si>
    <t xml:space="preserve">1517205  </t>
  </si>
  <si>
    <t>10248</t>
  </si>
  <si>
    <t>ACE MART RESTAURANT SUPPLY CO</t>
  </si>
  <si>
    <t>MAGNETIC KNIFE HOLDER ABC</t>
  </si>
  <si>
    <t>MEAT THERMOMETER SAN JAMA</t>
  </si>
  <si>
    <t>OLID TURNER  ABC PROCUREM</t>
  </si>
  <si>
    <t>APRONS CUSTOM MODEL NO. A</t>
  </si>
  <si>
    <t>CHEESECLOTH SAN JAMAR MOD</t>
  </si>
  <si>
    <t>CULINARY CLASS SUPPLIES V</t>
  </si>
  <si>
    <t>AKING MAT WINCO MODEL NO.</t>
  </si>
  <si>
    <t>MEAT TENDERIZER, MALLET</t>
  </si>
  <si>
    <t>COOKING TWINE CUSTOM MODE</t>
  </si>
  <si>
    <t>CHEF'S COAT  MERCER CULIN</t>
  </si>
  <si>
    <t>HEF'S COAT  MERCER CULINA</t>
  </si>
  <si>
    <t>KITCHEN SHEARS MUNDIAL MO</t>
  </si>
  <si>
    <t>ROLLING PIN AMERICAN META</t>
  </si>
  <si>
    <t>PAPER TOWEL DISPENSER  SA</t>
  </si>
  <si>
    <t>CHEF'S COAT MERCER CULINA</t>
  </si>
  <si>
    <t>KNIFE SHARPENER, MANUAL</t>
  </si>
  <si>
    <t>MEASURING SPOON ABC PROCU</t>
  </si>
  <si>
    <t>PASTRY BAG 21" CUSTOM MOD</t>
  </si>
  <si>
    <t>PATULA  ABC PROCUREMENT M</t>
  </si>
  <si>
    <t xml:space="preserve">1517208  </t>
  </si>
  <si>
    <t>86081</t>
  </si>
  <si>
    <t>KRISTEN ALLEN</t>
  </si>
  <si>
    <t>2020-21 CONTRACT FOR HCDE</t>
  </si>
  <si>
    <t xml:space="preserve">1517209  </t>
  </si>
  <si>
    <t>14893</t>
  </si>
  <si>
    <t>THE BAYTOWN SUN</t>
  </si>
  <si>
    <t>PA2021-0889 ADV. HS</t>
  </si>
  <si>
    <t xml:space="preserve">1517210  </t>
  </si>
  <si>
    <t>16005</t>
  </si>
  <si>
    <t>E FLOWERS INC</t>
  </si>
  <si>
    <t>FUNERAL ARRANGEMENT</t>
  </si>
  <si>
    <t xml:space="preserve">1517211  </t>
  </si>
  <si>
    <t>86982</t>
  </si>
  <si>
    <t>CAPSULE TEK LLC</t>
  </si>
  <si>
    <t>ASSIST MANAGER AND DIVISI</t>
  </si>
  <si>
    <t xml:space="preserve">1517216  </t>
  </si>
  <si>
    <t>88757</t>
  </si>
  <si>
    <t>LORENA BEATRIZ COZZARI</t>
  </si>
  <si>
    <t>JULY MILEAGE</t>
  </si>
  <si>
    <t xml:space="preserve">1517218  </t>
  </si>
  <si>
    <t>22600</t>
  </si>
  <si>
    <t>DEMERIS BARBECUE</t>
  </si>
  <si>
    <t>PA2021-0926 HR MEAL</t>
  </si>
  <si>
    <t xml:space="preserve">1517221  </t>
  </si>
  <si>
    <t>81595</t>
  </si>
  <si>
    <t>EDUCATION SERVICE CENTER REGION 12</t>
  </si>
  <si>
    <t>PA2021-0893 ERATE WOR</t>
  </si>
  <si>
    <t xml:space="preserve">1517222  </t>
  </si>
  <si>
    <t>88325</t>
  </si>
  <si>
    <t>ENERGAGE LLC</t>
  </si>
  <si>
    <t>ENERGAGE INSIGHTS ANNUAL</t>
  </si>
  <si>
    <t xml:space="preserve">1517225  </t>
  </si>
  <si>
    <t>86257</t>
  </si>
  <si>
    <t>EQUAL OPPORTUNITY EMPLOYMENT</t>
  </si>
  <si>
    <t>DIVERSITY AD POSTING &amp; SO</t>
  </si>
  <si>
    <t xml:space="preserve">1517226  </t>
  </si>
  <si>
    <t>PA2021-0868 ADMIN CLE</t>
  </si>
  <si>
    <t>PA2021-0844 ADMIN CLE</t>
  </si>
  <si>
    <t xml:space="preserve">1517227  </t>
  </si>
  <si>
    <t>88689</t>
  </si>
  <si>
    <t>PAUL FORBES</t>
  </si>
  <si>
    <t>PA2021-0867 IMPLICIT</t>
  </si>
  <si>
    <t xml:space="preserve">1517229  </t>
  </si>
  <si>
    <t>88857</t>
  </si>
  <si>
    <t>ALISSA RENEE GONZALES</t>
  </si>
  <si>
    <t>REIMB FOR FINGERPRINT</t>
  </si>
  <si>
    <t xml:space="preserve">1517232  </t>
  </si>
  <si>
    <t>31037</t>
  </si>
  <si>
    <t>GREENWOOD PUBLISHING GROUP LLC</t>
  </si>
  <si>
    <t>HEINEMANN CONSULTANT AUTH</t>
  </si>
  <si>
    <t xml:space="preserve">1517234  </t>
  </si>
  <si>
    <t>32350</t>
  </si>
  <si>
    <t>HOUSTON CHRONICLE</t>
  </si>
  <si>
    <t>PA2021-0870 LEGAL</t>
  </si>
  <si>
    <t>Page 7 of 42</t>
  </si>
  <si>
    <t xml:space="preserve">1517236  </t>
  </si>
  <si>
    <t>32530</t>
  </si>
  <si>
    <t>HOUSTON ISD</t>
  </si>
  <si>
    <t>MAY21 WHIDBY ELEM</t>
  </si>
  <si>
    <t>APR21 WHIDBY ELEM</t>
  </si>
  <si>
    <t>MAR21 VALLEY WEST ELE</t>
  </si>
  <si>
    <t>APR21 VALLEY WEST</t>
  </si>
  <si>
    <t>1517237  void</t>
  </si>
  <si>
    <t>AUG2021 PREPAID LEGAL</t>
  </si>
  <si>
    <t xml:space="preserve">1517238  </t>
  </si>
  <si>
    <t>AUG21 IDENTITY THEFT</t>
  </si>
  <si>
    <t xml:space="preserve">1517245  </t>
  </si>
  <si>
    <t>87912</t>
  </si>
  <si>
    <t>CAROL COOPER</t>
  </si>
  <si>
    <t>PA2021-0907 SFC PRESE</t>
  </si>
  <si>
    <t xml:space="preserve">1517246  </t>
  </si>
  <si>
    <t>88867</t>
  </si>
  <si>
    <t>NHU QUYNH NGUYEN</t>
  </si>
  <si>
    <t>REIMBURSE FINGERPRINT</t>
  </si>
  <si>
    <t xml:space="preserve">1517249  </t>
  </si>
  <si>
    <t>88615</t>
  </si>
  <si>
    <t>NICHELLE PINKNEY</t>
  </si>
  <si>
    <t>CONSULTANT NICHELLE PINKN</t>
  </si>
  <si>
    <t xml:space="preserve">1517250  </t>
  </si>
  <si>
    <t>88553</t>
  </si>
  <si>
    <t>CLEOPHAS RODGERS JR</t>
  </si>
  <si>
    <t>2021 NATIONAL SCHOOL</t>
  </si>
  <si>
    <t xml:space="preserve">1517252  </t>
  </si>
  <si>
    <t xml:space="preserve">1517256  </t>
  </si>
  <si>
    <t>58389</t>
  </si>
  <si>
    <t>TEXAS DEPARTMENT OF PUBLIC SAFETY</t>
  </si>
  <si>
    <t>CRIMINAL BACKGROUND CHECK</t>
  </si>
  <si>
    <t xml:space="preserve">1517258  </t>
  </si>
  <si>
    <t>SCHOOL BASED THERAPY LECT</t>
  </si>
  <si>
    <t xml:space="preserve">1517260  </t>
  </si>
  <si>
    <t>60680</t>
  </si>
  <si>
    <t>TROXELL COMMUNICATIONS INC</t>
  </si>
  <si>
    <t>EPS EPSV12H005A02</t>
  </si>
  <si>
    <t>EPS EPSV11HA01520</t>
  </si>
  <si>
    <t xml:space="preserve">1517262  </t>
  </si>
  <si>
    <t>88820</t>
  </si>
  <si>
    <t>UNITED TRAINING</t>
  </si>
  <si>
    <t>EC PROJEC MANAGER REG</t>
  </si>
  <si>
    <t xml:space="preserve">1517264  </t>
  </si>
  <si>
    <t>SCANNING LARGE FORMAT (BA</t>
  </si>
  <si>
    <t>Page 8 of 42</t>
  </si>
  <si>
    <t xml:space="preserve">1517266  </t>
  </si>
  <si>
    <t>61927</t>
  </si>
  <si>
    <t>VERIZON WIRELESS</t>
  </si>
  <si>
    <t>VERIZON 070821-080721</t>
  </si>
  <si>
    <t xml:space="preserve">1517267  </t>
  </si>
  <si>
    <t>AUG21 CREATIVE SVCS</t>
  </si>
  <si>
    <t xml:space="preserve">1517269  </t>
  </si>
  <si>
    <t>88851</t>
  </si>
  <si>
    <t>DAMON WEST</t>
  </si>
  <si>
    <t>PRESENTATION TO HCDE SCHO</t>
  </si>
  <si>
    <t xml:space="preserve">1517270  </t>
  </si>
  <si>
    <t>PROF SVCS RENDERED</t>
  </si>
  <si>
    <t xml:space="preserve">1517314  </t>
  </si>
  <si>
    <t>08/30/2021</t>
  </si>
  <si>
    <t>Page 9 of 42</t>
  </si>
  <si>
    <t xml:space="preserve">V1517027  </t>
  </si>
  <si>
    <t>17320</t>
  </si>
  <si>
    <t>BUTLER BUSINESS PRODUCTS</t>
  </si>
  <si>
    <t>SPR 74980 MAILER, 0 BUBBL</t>
  </si>
  <si>
    <t>FEL 0062901 BOX,MOVING,LR</t>
  </si>
  <si>
    <t>FEL 0062801 BOX,MOVING,ME</t>
  </si>
  <si>
    <t>FEL 0062701 BOX,MOVING,SM</t>
  </si>
  <si>
    <t>TONER,CLJ PRO 400 MFP,HY</t>
  </si>
  <si>
    <t>TONER,655A,LJ,MG  HEW CF4</t>
  </si>
  <si>
    <t>TAPE,3/4"X1000",TRAN  BSN</t>
  </si>
  <si>
    <t>PAPER,MULT,FORE,LTR,20#,W</t>
  </si>
  <si>
    <t>DDR64 PENCIL 24CT</t>
  </si>
  <si>
    <t>2096295 MECH PENCIL</t>
  </si>
  <si>
    <t>C505HB LEAD 5MM</t>
  </si>
  <si>
    <t>6834AB FLAG 47X1.7</t>
  </si>
  <si>
    <t>COFFEE MATE LIQUID CREAME</t>
  </si>
  <si>
    <t>COFFEE MATE LIQUID COFFEE</t>
  </si>
  <si>
    <t>FOLGERS GOURMET SELECTION</t>
  </si>
  <si>
    <t>MMM810K24 - SCOTCH 3/4"W</t>
  </si>
  <si>
    <t>AVE60501 - AVERY® ULTRADU</t>
  </si>
  <si>
    <t>ALL24325 - ALLIANCE RUBBE</t>
  </si>
  <si>
    <t>SAN30001 - SHARPIE PEN-ST</t>
  </si>
  <si>
    <t>MMMR335YW - POST-IT® POP-</t>
  </si>
  <si>
    <t>CCS23617 - COMPUCESSORY S</t>
  </si>
  <si>
    <t>BINDER,VW,LDRV,4",BLK  HY</t>
  </si>
  <si>
    <t>TONER,655A,LJ,CN HEW    C</t>
  </si>
  <si>
    <t>TAPE,COR,WHT  TOM   68723</t>
  </si>
  <si>
    <t>PAPER,NOTE,POP-UP,3X3,NE</t>
  </si>
  <si>
    <t>MARKER,DE,EXPO,CHSL,BLU S</t>
  </si>
  <si>
    <t>SCREEN,PROJ,84X84,WLL,MWE</t>
  </si>
  <si>
    <t>SAMSUNG 10" WIFI TABLET M</t>
  </si>
  <si>
    <t>GREEN MOUNTAIN COFFEE ROA</t>
  </si>
  <si>
    <t>BOS40000MBLK  - BOSTITCH</t>
  </si>
  <si>
    <t>BOSG27W - BOSTITCH HEAVY</t>
  </si>
  <si>
    <t>MMM65414AN - POST-IT® NOT</t>
  </si>
  <si>
    <t>PIL84095  - G2 1.0MM GEL</t>
  </si>
  <si>
    <t>PAP1921067 - PAPER MATE R</t>
  </si>
  <si>
    <t>MCS9673XL  - MEMPHIS NITR</t>
  </si>
  <si>
    <t>ELI76263 - ELITE IMAGE RE</t>
  </si>
  <si>
    <t>CLEANER, BOARD, DRY ERS #</t>
  </si>
  <si>
    <t>HEADPHONES, HIFI, MIC 976</t>
  </si>
  <si>
    <t>BOOK RINGS,COLOR,1",50,AS</t>
  </si>
  <si>
    <t>PAPER,NOTE,4X4,SPR STKY,R</t>
  </si>
  <si>
    <t>BOARD,3' X 4',MAGNET,BKAL</t>
  </si>
  <si>
    <t>ERASER,DE,FELT,EXPO,5-1/8</t>
  </si>
  <si>
    <t>MARKER,DE,EXPO,CHSL,PUR</t>
  </si>
  <si>
    <t>POWESHOT CANON CAMERA 16.</t>
  </si>
  <si>
    <t>NOTEBOOK,1SUB,WR,WHT</t>
  </si>
  <si>
    <t>CALCULATOR,HH,8DIG,LCD</t>
  </si>
  <si>
    <t>6834 FLAG 47X1.7</t>
  </si>
  <si>
    <t>Page 10 of 42</t>
  </si>
  <si>
    <t>COMPUCESSORY GEL KEYBOARD</t>
  </si>
  <si>
    <t>EVEEN22 - ENERGIZER INDUS</t>
  </si>
  <si>
    <t>GOJ365912CT -  PURELL® SA</t>
  </si>
  <si>
    <t>GOJ965212CT - GOJO PURELL</t>
  </si>
  <si>
    <t>SAN38201 - SHARPIE LARGE</t>
  </si>
  <si>
    <t>MCS9673L - MEMPHIS NITRIL</t>
  </si>
  <si>
    <t>SEL 91145 WRAP,BUBBLE,PT-</t>
  </si>
  <si>
    <t>SPR 74986 MAILER,6 BUBBLE</t>
  </si>
  <si>
    <t>SPR 7498  MAILER,7 BUBBLE</t>
  </si>
  <si>
    <t>CRTDG,LSR,HP 202A,BK  ELI</t>
  </si>
  <si>
    <t>TONER,655A,LJ,BK HEW CF45</t>
  </si>
  <si>
    <t>PAPER,POST-IT,1.5X2",NE M</t>
  </si>
  <si>
    <t>PAPER,NOTE,4X6,SUPER STK,</t>
  </si>
  <si>
    <t>MARKER,DE,EXPO,CHSL,GRN S</t>
  </si>
  <si>
    <t>MARKER,DE,EXPO,CHSL,RED S</t>
  </si>
  <si>
    <t>PAPER,COPY,8.5X14,92BRT,W</t>
  </si>
  <si>
    <t>KINDLE PAPERWHITE 32GB MF</t>
  </si>
  <si>
    <t>HP 507A (CE403A) ORIGINAL</t>
  </si>
  <si>
    <t>VER97580 - VERBATIM 2TB S</t>
  </si>
  <si>
    <t>MXBRZ3F - MAX HEAVY-DUTY</t>
  </si>
  <si>
    <t>GEM47078 - GEM OFFICE PRO</t>
  </si>
  <si>
    <t>MMM6605SSCY - POST-IT® SU</t>
  </si>
  <si>
    <t>PIL84099  - G2 1.0MM GEL</t>
  </si>
  <si>
    <t>PAP2083008 - PAPER MATE P</t>
  </si>
  <si>
    <t>TOP63016 - TOPS PRISM PLU</t>
  </si>
  <si>
    <t>TOP8020 - TOPS STENO BOOK</t>
  </si>
  <si>
    <t xml:space="preserve">V1517028  </t>
  </si>
  <si>
    <t>18165</t>
  </si>
  <si>
    <t>CDW GOVERNMENT INC</t>
  </si>
  <si>
    <t>LOGITECH TAP - CONTROLLER</t>
  </si>
  <si>
    <t>MICROSOFT SURFACE PRO TYP</t>
  </si>
  <si>
    <t>APC RBC123 REPLACEMENT BA</t>
  </si>
  <si>
    <t>LENOVO THINKPAD WORK-IN C</t>
  </si>
  <si>
    <t xml:space="preserve">V1517029  </t>
  </si>
  <si>
    <t>88685</t>
  </si>
  <si>
    <t>MARCIAL G CHAVEZ</t>
  </si>
  <si>
    <t xml:space="preserve">V1517032  </t>
  </si>
  <si>
    <t>82931</t>
  </si>
  <si>
    <t>VICTORIA CORTINAS</t>
  </si>
  <si>
    <t xml:space="preserve">V1517033  </t>
  </si>
  <si>
    <t>88815</t>
  </si>
  <si>
    <t>SHANNON C DEVLIN</t>
  </si>
  <si>
    <t>DR. DEVLIN WILL PRESENT A</t>
  </si>
  <si>
    <t>TRAVEL EXPENSES (RECEIPTS</t>
  </si>
  <si>
    <t xml:space="preserve">V1517035  </t>
  </si>
  <si>
    <t>85986</t>
  </si>
  <si>
    <t>GEORGE EDWARD HEMBREE</t>
  </si>
  <si>
    <t>REIMB FOR SOFTWARE PU</t>
  </si>
  <si>
    <t>Page 11 of 42</t>
  </si>
  <si>
    <t xml:space="preserve">V1517042  </t>
  </si>
  <si>
    <t>88639</t>
  </si>
  <si>
    <t>DEBRA LYNNE SANCHEZ TREESE</t>
  </si>
  <si>
    <t>FEBRUARY MILEAGE</t>
  </si>
  <si>
    <t>MARCH MILEAGE</t>
  </si>
  <si>
    <t>JUNE MILEAGE</t>
  </si>
  <si>
    <t>MAY MILEAGE</t>
  </si>
  <si>
    <t>JANUARY MILEAGE</t>
  </si>
  <si>
    <t xml:space="preserve">V1517043  </t>
  </si>
  <si>
    <t>84677</t>
  </si>
  <si>
    <t>NICOLE RENEE SHANAHAN</t>
  </si>
  <si>
    <t>NOVEMBER MILEAGE</t>
  </si>
  <si>
    <t>SEPTEMBER MILEAGE</t>
  </si>
  <si>
    <t>OCTOBER MILEAGE</t>
  </si>
  <si>
    <t xml:space="preserve">V1517044  </t>
  </si>
  <si>
    <t>87178</t>
  </si>
  <si>
    <t>KELLY EILEEN TUMY</t>
  </si>
  <si>
    <t xml:space="preserve">V1517045  </t>
  </si>
  <si>
    <t>88493</t>
  </si>
  <si>
    <t>YUNUS S UNIA</t>
  </si>
  <si>
    <t xml:space="preserve">V1517046  </t>
  </si>
  <si>
    <t>82565</t>
  </si>
  <si>
    <t>DANIEL VILLARREAL</t>
  </si>
  <si>
    <t>DECEMBER MILEAGE</t>
  </si>
  <si>
    <t>APRIL MILEAGE</t>
  </si>
  <si>
    <t xml:space="preserve">V1517101  </t>
  </si>
  <si>
    <t>SCISSORS,5",BLNT,A-MIC,AS</t>
  </si>
  <si>
    <t>HEWCF287A - HP 87A (CF287</t>
  </si>
  <si>
    <t xml:space="preserve">V1517103  </t>
  </si>
  <si>
    <t>CDW AUTOPILOT BASE DEPLOY</t>
  </si>
  <si>
    <t>MICROSOFT SURFACE PRO 7 -</t>
  </si>
  <si>
    <t>TRIPP LITE DISPLAYPORT CA</t>
  </si>
  <si>
    <t>LENOVO THINKPAD X1 YOGA G</t>
  </si>
  <si>
    <t xml:space="preserve">V1517105  </t>
  </si>
  <si>
    <t>88047</t>
  </si>
  <si>
    <t>DANIELLE ELIZABETH CLARK</t>
  </si>
  <si>
    <t>NSPRA ANNUAL SEMINAR</t>
  </si>
  <si>
    <t xml:space="preserve">V1517112  </t>
  </si>
  <si>
    <t>88310</t>
  </si>
  <si>
    <t>RIZWAN HUSSAIN</t>
  </si>
  <si>
    <t xml:space="preserve">V1517113  </t>
  </si>
  <si>
    <t>87831</t>
  </si>
  <si>
    <t>JANICE THOMAS OWOLABI</t>
  </si>
  <si>
    <t xml:space="preserve">V1517114  </t>
  </si>
  <si>
    <t>83526</t>
  </si>
  <si>
    <t>ROSA MARIA PACHECO</t>
  </si>
  <si>
    <t xml:space="preserve">V1517119  </t>
  </si>
  <si>
    <t>86997</t>
  </si>
  <si>
    <t>YI REN</t>
  </si>
  <si>
    <t xml:space="preserve">V1517120  </t>
  </si>
  <si>
    <t>87206</t>
  </si>
  <si>
    <t>TRACIE R SCALES</t>
  </si>
  <si>
    <t>Page 12 of 42</t>
  </si>
  <si>
    <t xml:space="preserve">V1517121  </t>
  </si>
  <si>
    <t xml:space="preserve">V1517122  </t>
  </si>
  <si>
    <t>84863</t>
  </si>
  <si>
    <t>COLOR ONE SYSTEMS</t>
  </si>
  <si>
    <t>BUSINESS CARDS FOR:</t>
  </si>
  <si>
    <t xml:space="preserve">V1517123  </t>
  </si>
  <si>
    <t>60706</t>
  </si>
  <si>
    <t>NATASHA R TRUITT</t>
  </si>
  <si>
    <t>TASPA 2021 SUMMER CON</t>
  </si>
  <si>
    <t xml:space="preserve">V1517125  </t>
  </si>
  <si>
    <t>88380</t>
  </si>
  <si>
    <t>COURTNEY LYNN WATERS</t>
  </si>
  <si>
    <t>TCASE</t>
  </si>
  <si>
    <t xml:space="preserve">V1517182  </t>
  </si>
  <si>
    <t>52395</t>
  </si>
  <si>
    <t>KATHRYN A BAKER</t>
  </si>
  <si>
    <t xml:space="preserve">V1517183  </t>
  </si>
  <si>
    <t>CHAIR,MESH,MODERN,</t>
  </si>
  <si>
    <t>LORELL USB PERSONAL FAN -</t>
  </si>
  <si>
    <t>LOGITECH C615 WEBCAM -</t>
  </si>
  <si>
    <t>HP 507A (CE402A) ORIGINAL</t>
  </si>
  <si>
    <t>HP 507A (CE401A) ORIGINAL</t>
  </si>
  <si>
    <t xml:space="preserve">V1517184  </t>
  </si>
  <si>
    <t xml:space="preserve">V1517186  </t>
  </si>
  <si>
    <t>83350</t>
  </si>
  <si>
    <t>WRIGHT EXPRESS FINANCIAL SVC CORP</t>
  </si>
  <si>
    <t>GAS JUL21</t>
  </si>
  <si>
    <t xml:space="preserve">V1517189  </t>
  </si>
  <si>
    <t>87257</t>
  </si>
  <si>
    <t>HILLCO PARTNERS LLC</t>
  </si>
  <si>
    <t>AUG2021 PA2021-0875</t>
  </si>
  <si>
    <t>AUG2021</t>
  </si>
  <si>
    <t xml:space="preserve">V1517191  </t>
  </si>
  <si>
    <t>86638</t>
  </si>
  <si>
    <t>JAMES COLBERT JR</t>
  </si>
  <si>
    <t>AUSTIN AREA NETWORKIN</t>
  </si>
  <si>
    <t xml:space="preserve">V1517197  </t>
  </si>
  <si>
    <t>46026</t>
  </si>
  <si>
    <t>THERESA PEREZ</t>
  </si>
  <si>
    <t>2021 TASBO SUMMER SOL</t>
  </si>
  <si>
    <t xml:space="preserve">V1517198  </t>
  </si>
  <si>
    <t>84623</t>
  </si>
  <si>
    <t>SOA FIN1ST</t>
  </si>
  <si>
    <t>ASSIST BUS SVCS DAILY OPE</t>
  </si>
  <si>
    <t xml:space="preserve">V1517199  </t>
  </si>
  <si>
    <t>86174</t>
  </si>
  <si>
    <t>APPDDICTION STUDIO LLC</t>
  </si>
  <si>
    <t>EDGAR FORMS JUL21</t>
  </si>
  <si>
    <t>JUL21 ANDROID APPS MO</t>
  </si>
  <si>
    <t>JUL21 PA FORMS</t>
  </si>
  <si>
    <t xml:space="preserve">V1517275  </t>
  </si>
  <si>
    <t>10860</t>
  </si>
  <si>
    <t>LEAH MAE ANGELITO ALBA</t>
  </si>
  <si>
    <t>REIMB PT REGISTRATION</t>
  </si>
  <si>
    <t xml:space="preserve">V1517276  </t>
  </si>
  <si>
    <t>80275</t>
  </si>
  <si>
    <t>TAYYABA Q ALI</t>
  </si>
  <si>
    <t>AUGUST MILEAGE</t>
  </si>
  <si>
    <t xml:space="preserve">V1517277  </t>
  </si>
  <si>
    <t>11485</t>
  </si>
  <si>
    <t>PEPI CORPORATION</t>
  </si>
  <si>
    <t>BUSS MEETING &amp; MEALS</t>
  </si>
  <si>
    <t>Page 13 of 42</t>
  </si>
  <si>
    <t xml:space="preserve">V1517278  </t>
  </si>
  <si>
    <t>87813</t>
  </si>
  <si>
    <t>JULIA YVETTE ANDREWS</t>
  </si>
  <si>
    <t xml:space="preserve">V1517279  </t>
  </si>
  <si>
    <t>88621</t>
  </si>
  <si>
    <t>EVA MIRANDA AURICH-MENDOZA</t>
  </si>
  <si>
    <t>REIMB OT PT SERVICES</t>
  </si>
  <si>
    <t>REIMBURSEMENT REG FEE</t>
  </si>
  <si>
    <t xml:space="preserve">V1517280  </t>
  </si>
  <si>
    <t>88118</t>
  </si>
  <si>
    <t>RITU DAS BALLA</t>
  </si>
  <si>
    <t>REIMB FOR REG FEE</t>
  </si>
  <si>
    <t xml:space="preserve">V1517282  </t>
  </si>
  <si>
    <t>INTEGRA PEN STYLE FLUORES</t>
  </si>
  <si>
    <t>OZARKA NATURAL SPRING WAT</t>
  </si>
  <si>
    <t>KENSINGTON COOL-GEL SEAT</t>
  </si>
  <si>
    <t>MEAD 3-SUBJECT WIREBOUND</t>
  </si>
  <si>
    <t>EXPO VIS-A-VIS WET ERASE</t>
  </si>
  <si>
    <t>KELLOGG'S&amp;REG RICE KRISPI</t>
  </si>
  <si>
    <t>QUAKER OATS INSTANT OATME</t>
  </si>
  <si>
    <t>NABISCO BITE-SIZE COOKIE</t>
  </si>
  <si>
    <t>TOPS GOLD FIBRE PREMIUM R</t>
  </si>
  <si>
    <t>POST IT NOTES NOTEPADS -</t>
  </si>
  <si>
    <t>ZEBRA PEN Z-GRIP RETRACTA</t>
  </si>
  <si>
    <t>HON ENDORSE MID BACK TASK</t>
  </si>
  <si>
    <t>LOGITECH M325 LASER WIREL</t>
  </si>
  <si>
    <t>CHEEZ-IT&amp;REG ORIGINAL CRA</t>
  </si>
  <si>
    <t>KEEBLER SNACK SINGLES VAR</t>
  </si>
  <si>
    <t>AT-A-GLANCE DAYMINDER APP</t>
  </si>
  <si>
    <t>EXPO 2-IN-1 DRY ERASE MAR</t>
  </si>
  <si>
    <t>EXPO LOW-ODOR DRY ERASE C</t>
  </si>
  <si>
    <t>LORELL STANDARD LIP LOW-P</t>
  </si>
  <si>
    <t>BUSINESS SOURCE HEAVY DUT</t>
  </si>
  <si>
    <t>ROARING SPRING LIFENOTES</t>
  </si>
  <si>
    <t>PAPER MATE RETRACTABLE PE</t>
  </si>
  <si>
    <t>SWISS MOBILITY CARRYING C</t>
  </si>
  <si>
    <t>EXPO ERASER CAP FINE MAGN</t>
  </si>
  <si>
    <t>KENSINGTON MAGPRO PRIVACY</t>
  </si>
  <si>
    <t xml:space="preserve">V1517283  </t>
  </si>
  <si>
    <t>88282</t>
  </si>
  <si>
    <t>DENNIS LENORE CALLOWAY</t>
  </si>
  <si>
    <t xml:space="preserve">V1517284  </t>
  </si>
  <si>
    <t>88625</t>
  </si>
  <si>
    <t>GLORIA CAMPOS</t>
  </si>
  <si>
    <t>Page 14 of 42</t>
  </si>
  <si>
    <t xml:space="preserve">V1517285  </t>
  </si>
  <si>
    <t>LENOVA THINKCENTRE M920S</t>
  </si>
  <si>
    <t>SAMSUNG C24RG50F0N CRG5 S</t>
  </si>
  <si>
    <t>MICROSOFT SURFACE LAPTOP</t>
  </si>
  <si>
    <t>MICROSOFT WINDOWS AZURE-</t>
  </si>
  <si>
    <t>SAMSUNG U32R59OCWN UR59C</t>
  </si>
  <si>
    <t>LENOVO THINKCENTRE M720G-</t>
  </si>
  <si>
    <t>LENOVO THINKSTATION P340</t>
  </si>
  <si>
    <t>TRIPP LITE DISPLAYPORT W/</t>
  </si>
  <si>
    <t>CDW AUTO PILOT BASE DEPLO</t>
  </si>
  <si>
    <t>LENOVO THINKPAD X13 YOGA</t>
  </si>
  <si>
    <t xml:space="preserve">V1517286  </t>
  </si>
  <si>
    <t xml:space="preserve">V1517287  </t>
  </si>
  <si>
    <t>86523</t>
  </si>
  <si>
    <t>ANNE M DOUBEK</t>
  </si>
  <si>
    <t>PA2021-0906 TOTA MEME</t>
  </si>
  <si>
    <t xml:space="preserve">V1517289  </t>
  </si>
  <si>
    <t>84588</t>
  </si>
  <si>
    <t>SARA ELIZABETH GOEKE</t>
  </si>
  <si>
    <t xml:space="preserve">V1517292  </t>
  </si>
  <si>
    <t>84421</t>
  </si>
  <si>
    <t>HOT SHOT DELIVERY INC</t>
  </si>
  <si>
    <t>DELIVERY 7/16-7/31/21</t>
  </si>
  <si>
    <t xml:space="preserve">V1517294  </t>
  </si>
  <si>
    <t>85126</t>
  </si>
  <si>
    <t>MARLA LYNN SMITH KANAKIDIS</t>
  </si>
  <si>
    <t>REISTRATION FEE</t>
  </si>
  <si>
    <t xml:space="preserve">V1517295  </t>
  </si>
  <si>
    <t>87975</t>
  </si>
  <si>
    <t>KARCZEWSKI BRADSHAW LLP</t>
  </si>
  <si>
    <t>LEGAL SERVICES FOR HARRIS</t>
  </si>
  <si>
    <t xml:space="preserve">V1517297  </t>
  </si>
  <si>
    <t>85543</t>
  </si>
  <si>
    <t>WENDY HICKS LARSON</t>
  </si>
  <si>
    <t>REIMB FOR SUPPLIES</t>
  </si>
  <si>
    <t xml:space="preserve">V1517298  </t>
  </si>
  <si>
    <t>39910</t>
  </si>
  <si>
    <t>LAURA KAYE MCFARLAND</t>
  </si>
  <si>
    <t>PA2021-0898</t>
  </si>
  <si>
    <t xml:space="preserve">V1517299  </t>
  </si>
  <si>
    <t>87837</t>
  </si>
  <si>
    <t>LORI A MESSINA</t>
  </si>
  <si>
    <t>REIMBURSE AOTA WORKSH</t>
  </si>
  <si>
    <t>REIMBURSEMENT REGISTR</t>
  </si>
  <si>
    <t>REIMBURSE BOOK PURCHA</t>
  </si>
  <si>
    <t xml:space="preserve">V1517300  </t>
  </si>
  <si>
    <t>81518</t>
  </si>
  <si>
    <t>RAY BURDETTE MILLER III</t>
  </si>
  <si>
    <t>Page 15 of 42</t>
  </si>
  <si>
    <t xml:space="preserve">V1517301  </t>
  </si>
  <si>
    <t>86654</t>
  </si>
  <si>
    <t>BRENDA MCCLAIN MULLINS</t>
  </si>
  <si>
    <t>REIMBURSEMENT SUPPLIE</t>
  </si>
  <si>
    <t xml:space="preserve">V1517302  </t>
  </si>
  <si>
    <t>85599</t>
  </si>
  <si>
    <t>PRASHANTHI NAIDU NADELLA</t>
  </si>
  <si>
    <t>PA2021-0941 REG FEE</t>
  </si>
  <si>
    <t xml:space="preserve">V1517303  </t>
  </si>
  <si>
    <t>87452</t>
  </si>
  <si>
    <t>ALMA LETICIA OCHOA</t>
  </si>
  <si>
    <t xml:space="preserve">V1517304  </t>
  </si>
  <si>
    <t>82864</t>
  </si>
  <si>
    <t>SHAY A OLINGER</t>
  </si>
  <si>
    <t>REIMBURSEMENT TOTA FE</t>
  </si>
  <si>
    <t xml:space="preserve">V1517306  </t>
  </si>
  <si>
    <t>49632</t>
  </si>
  <si>
    <t>CANDACE H RIEDER</t>
  </si>
  <si>
    <t>AOTA MEMBERSHIP FEE</t>
  </si>
  <si>
    <t xml:space="preserve">V1517307  </t>
  </si>
  <si>
    <t>85524</t>
  </si>
  <si>
    <t>RIVERA VEGA GROUP LLC</t>
  </si>
  <si>
    <t>PA2021-0940 CHAMBERS</t>
  </si>
  <si>
    <t xml:space="preserve">V1517309  </t>
  </si>
  <si>
    <t>PA2021-0916 DIFFERENC</t>
  </si>
  <si>
    <t>PA2021-0917 2019-43</t>
  </si>
  <si>
    <t xml:space="preserve">V1517310  </t>
  </si>
  <si>
    <t>53379</t>
  </si>
  <si>
    <t>DS WATERS OF AMERICA INC</t>
  </si>
  <si>
    <t>PA2021-0945 WATER24PK</t>
  </si>
  <si>
    <t xml:space="preserve">V1517311  </t>
  </si>
  <si>
    <t>80415</t>
  </si>
  <si>
    <t>SMITHA CHACKO THOMAS</t>
  </si>
  <si>
    <t xml:space="preserve">V1517312  </t>
  </si>
  <si>
    <t>85562</t>
  </si>
  <si>
    <t>MEREDITH E ANDERSON</t>
  </si>
  <si>
    <t xml:space="preserve">V1517313  </t>
  </si>
  <si>
    <r>
      <t xml:space="preserve">Number of checks in fund 1991 - GENERAL FUND: </t>
    </r>
    <r>
      <rPr>
        <b/>
        <sz val="10"/>
        <color indexed="8"/>
        <rFont val="Arial"/>
        <charset val="1"/>
      </rPr>
      <t>174</t>
    </r>
  </si>
  <si>
    <t xml:space="preserve">Amount total: </t>
  </si>
  <si>
    <t xml:space="preserve">Fund: 2051 - HEAD START  </t>
  </si>
  <si>
    <t>1515538  void</t>
  </si>
  <si>
    <t>04/23/2021</t>
  </si>
  <si>
    <t>46834</t>
  </si>
  <si>
    <t>CECILE  PORCHE-PETTY CASH CUSTODIAN</t>
  </si>
  <si>
    <t>REIMBURS NON FOOD ITE</t>
  </si>
  <si>
    <t xml:space="preserve">1516999  </t>
  </si>
  <si>
    <t>35683</t>
  </si>
  <si>
    <t>KAPLAN EARLY LEARNING COMPANY</t>
  </si>
  <si>
    <t>BOOMBOX CD/FM MEDIA PLAYE</t>
  </si>
  <si>
    <t xml:space="preserve">1517008  </t>
  </si>
  <si>
    <t>VOID AND REISSUE</t>
  </si>
  <si>
    <t>Page 16 of 42</t>
  </si>
  <si>
    <t>JULY2021</t>
  </si>
  <si>
    <t>JULY 2021</t>
  </si>
  <si>
    <t xml:space="preserve">1517020  </t>
  </si>
  <si>
    <t>88303</t>
  </si>
  <si>
    <t>VISTRA PREFERRED INC</t>
  </si>
  <si>
    <t>ELECTRIC 042121-05192</t>
  </si>
  <si>
    <t xml:space="preserve"> ELECT040221-050221</t>
  </si>
  <si>
    <t>ELECTRIC042121-051921</t>
  </si>
  <si>
    <t>ELECTR 042021-062021</t>
  </si>
  <si>
    <t>ELECTRIC 04132-05112</t>
  </si>
  <si>
    <t>ELECTRIC052021-062021</t>
  </si>
  <si>
    <t>ELECTRIC051221-061021</t>
  </si>
  <si>
    <t>ELECTRIC051921-062021</t>
  </si>
  <si>
    <t>ELECTRIC050321-060121</t>
  </si>
  <si>
    <t>ELECTRIC 052121-06212</t>
  </si>
  <si>
    <t>ELECTRIC042221-052021</t>
  </si>
  <si>
    <t>ELECTRI 042121-051921</t>
  </si>
  <si>
    <t>ELECTRIC 042121-05182</t>
  </si>
  <si>
    <t>ELECT 041221-051021</t>
  </si>
  <si>
    <t>ELECTRIC 051121-06092</t>
  </si>
  <si>
    <t>ELECTR052021-062021</t>
  </si>
  <si>
    <t xml:space="preserve">1517052  </t>
  </si>
  <si>
    <t>87353</t>
  </si>
  <si>
    <t>AQUA TEXAS INC</t>
  </si>
  <si>
    <t>WATER 062821-072821</t>
  </si>
  <si>
    <t>PHONE 071321-081221</t>
  </si>
  <si>
    <t xml:space="preserve">1517056  </t>
  </si>
  <si>
    <t>18491</t>
  </si>
  <si>
    <t>CENTERPOINT ENERGY</t>
  </si>
  <si>
    <t>GAS 062221-072121</t>
  </si>
  <si>
    <t>HS 070121-08022 GAS</t>
  </si>
  <si>
    <t>TEMPORARY CLERICAL STAFF</t>
  </si>
  <si>
    <t xml:space="preserve">1517064  </t>
  </si>
  <si>
    <t>87470</t>
  </si>
  <si>
    <t>FRONTIER SOUTHWEST INCORPORATED</t>
  </si>
  <si>
    <t>PHONE 062021-071921</t>
  </si>
  <si>
    <t xml:space="preserve">1517067  </t>
  </si>
  <si>
    <t>86562</t>
  </si>
  <si>
    <t>HARRIS COUNTY FWSD #51</t>
  </si>
  <si>
    <t>WATER 06221-072221</t>
  </si>
  <si>
    <t xml:space="preserve">1517069  </t>
  </si>
  <si>
    <t>85783</t>
  </si>
  <si>
    <t>HARRIS COUNTY WATER CONTROL AND</t>
  </si>
  <si>
    <t>WATER 062521-072421</t>
  </si>
  <si>
    <t xml:space="preserve">1517073  </t>
  </si>
  <si>
    <t>33040</t>
  </si>
  <si>
    <t>CITY OF HOUSTON WATER</t>
  </si>
  <si>
    <t>WATER 062321-072321</t>
  </si>
  <si>
    <t>WATER 063021-073021</t>
  </si>
  <si>
    <t>Page 17 of 42</t>
  </si>
  <si>
    <t xml:space="preserve">1517079  </t>
  </si>
  <si>
    <t>37208</t>
  </si>
  <si>
    <t>CITY OF LA PORTE</t>
  </si>
  <si>
    <t>WATER 061821-072121</t>
  </si>
  <si>
    <t xml:space="preserve">1517090  </t>
  </si>
  <si>
    <t xml:space="preserve">1517098  </t>
  </si>
  <si>
    <t>VERIZON 072321-082221</t>
  </si>
  <si>
    <t xml:space="preserve">1517100  </t>
  </si>
  <si>
    <t>62751</t>
  </si>
  <si>
    <t>WASTE MANAGEMENT</t>
  </si>
  <si>
    <t>JUL21 WASTE DISPOSA</t>
  </si>
  <si>
    <t>AUG21 WASTE DISPOSA</t>
  </si>
  <si>
    <t>SCOTCH SHIPPING/PACKAGE T</t>
  </si>
  <si>
    <t>POST-IT 1/2"W ARROW MESSA</t>
  </si>
  <si>
    <t>VERBATIM TOUGHMAX FLASH D</t>
  </si>
  <si>
    <t>XSTAMPER "RECEIVED"</t>
  </si>
  <si>
    <t xml:space="preserve">1517145  </t>
  </si>
  <si>
    <t>27819</t>
  </si>
  <si>
    <t>HARRIS COUNTY FWSD</t>
  </si>
  <si>
    <t>MONTHLY RENTAL FEE</t>
  </si>
  <si>
    <t xml:space="preserve">1517149  </t>
  </si>
  <si>
    <t>32920</t>
  </si>
  <si>
    <t>CITY OF HOUSTON HEALTH DEPARTMENT</t>
  </si>
  <si>
    <t>MONTHLY RENTAL FEE FIFTH</t>
  </si>
  <si>
    <t>MONTHLY RENTAL FEE OPEN</t>
  </si>
  <si>
    <t xml:space="preserve">1517152  </t>
  </si>
  <si>
    <t>83870</t>
  </si>
  <si>
    <t>KQC INVESTORS, LLC</t>
  </si>
  <si>
    <t>MONTHLY RENTAL FEE CHANNE</t>
  </si>
  <si>
    <t>BAYTOWN HS/EHS LEASE PAYM</t>
  </si>
  <si>
    <t>Page 18 of 42</t>
  </si>
  <si>
    <t xml:space="preserve">1517169  </t>
  </si>
  <si>
    <t>ELECTR JULY21</t>
  </si>
  <si>
    <t xml:space="preserve">1517212  </t>
  </si>
  <si>
    <t>GAS 071321-081021</t>
  </si>
  <si>
    <t>GAS 071321-081121</t>
  </si>
  <si>
    <t xml:space="preserve">1517219  </t>
  </si>
  <si>
    <t>22957</t>
  </si>
  <si>
    <t>DISCOUNT SCHOOL SUPPLY</t>
  </si>
  <si>
    <t>WOODEN DOLL BED- 21 3/4"</t>
  </si>
  <si>
    <t xml:space="preserve">1517230  </t>
  </si>
  <si>
    <t>85932</t>
  </si>
  <si>
    <t>EMCOR GOWAN INC</t>
  </si>
  <si>
    <t>LABOR</t>
  </si>
  <si>
    <t>MATERIALS/TRUCK FEE</t>
  </si>
  <si>
    <t xml:space="preserve">1517239  </t>
  </si>
  <si>
    <t>36910</t>
  </si>
  <si>
    <t>LAKESHORE LEARNING MATERIALS</t>
  </si>
  <si>
    <t>TROPICAL PUNCH PINEAPPLE</t>
  </si>
  <si>
    <t>LAKESHORE NO-SPILL PAINT</t>
  </si>
  <si>
    <t>MAGNETIC NUMBERS &amp; COUNTE</t>
  </si>
  <si>
    <t>POP &amp; LEARN LETTERS &amp; NUM</t>
  </si>
  <si>
    <t>KWIK STIX TEMPERA PAINTER</t>
  </si>
  <si>
    <t>REGULAR DOT ART PAINTERS-</t>
  </si>
  <si>
    <t>DUO-FINISH BUTCHER PAPER</t>
  </si>
  <si>
    <t>THE ULTIMATE FORT BUILDER</t>
  </si>
  <si>
    <t>FOAM SENSORY PAINT-SET OF</t>
  </si>
  <si>
    <t>LAKESHORE SCHOOL TRIKE-LA</t>
  </si>
  <si>
    <t>CRAWL &amp; CLIMB CATERPILLAR</t>
  </si>
  <si>
    <t>LEARN TO COUNT DOUGH MATS</t>
  </si>
  <si>
    <t>FIND THE LETTER ACTIVITY</t>
  </si>
  <si>
    <t>CONSTRUCTION PAPER-9X12 P</t>
  </si>
  <si>
    <t>LAKESHORE FULLY WASHABLE</t>
  </si>
  <si>
    <t>PASTEL GIANT WASHABLE COL</t>
  </si>
  <si>
    <t>DOUBLE-SIDED WHITE POSTER</t>
  </si>
  <si>
    <t>SEE-INSIDE BUCKET BALANCE</t>
  </si>
  <si>
    <t>BUILD THE LETTER ACTIVITY</t>
  </si>
  <si>
    <t>CONSTRUCTION PAPER-9V12 P</t>
  </si>
  <si>
    <t>CONSTRUCTION PAPER 9X12 P</t>
  </si>
  <si>
    <t>BRIGHT GIANT WASHABLE COL</t>
  </si>
  <si>
    <t>CRAZY SHAPES MAGNETIC BUI</t>
  </si>
  <si>
    <t>WHITE BUTCHER PAPER ROLL-</t>
  </si>
  <si>
    <t>REGULAR DOT ART PAINTERS</t>
  </si>
  <si>
    <t xml:space="preserve">1517241  </t>
  </si>
  <si>
    <t>86888</t>
  </si>
  <si>
    <t>LONG PLAN PRINTING INC</t>
  </si>
  <si>
    <t>HS COVERSHEETS  COLOR SPR</t>
  </si>
  <si>
    <t>Page 19 of 42</t>
  </si>
  <si>
    <t xml:space="preserve">V1517025  </t>
  </si>
  <si>
    <t>16155</t>
  </si>
  <si>
    <t>MILK PRODUCTS LLC</t>
  </si>
  <si>
    <t>STUDENT FOOD - OPEN PURCH</t>
  </si>
  <si>
    <t>LETTER RECYCLE FOLDER- SM</t>
  </si>
  <si>
    <t>RECYCLED HANGING FOLDER-S</t>
  </si>
  <si>
    <t>D-RING BINDER-CRD49130</t>
  </si>
  <si>
    <t>LENOVO 500FHD WEBCAM  CDW</t>
  </si>
  <si>
    <t>STARTECH DISPLAY PORT TO</t>
  </si>
  <si>
    <t>VIEWSONIC VA2446 LED MONI</t>
  </si>
  <si>
    <t>LONOVO PRO WIRED STEREO H</t>
  </si>
  <si>
    <t xml:space="preserve">V1517037  </t>
  </si>
  <si>
    <t>86933</t>
  </si>
  <si>
    <t>HARDIES FRUIT &amp; VEGETABLE CO</t>
  </si>
  <si>
    <t>BATTERIES AAA RAYALAAA24P</t>
  </si>
  <si>
    <t>BATTERIES MAX D1.5 V EVE9</t>
  </si>
  <si>
    <t>BATTERIES AA EVE91BW12EM</t>
  </si>
  <si>
    <t>TAPE BSN32946</t>
  </si>
  <si>
    <t>COPY PAPER BSN 32125</t>
  </si>
  <si>
    <t>TONER CARTIRIDGE BLACK HE</t>
  </si>
  <si>
    <t>STAPLER SWI74701</t>
  </si>
  <si>
    <t>MAGIC TAPE MMM810K6C38</t>
  </si>
  <si>
    <t>TAPE TRANSPARENT MMM6002P</t>
  </si>
  <si>
    <t>GEL PENS MED PENK437A</t>
  </si>
  <si>
    <t>RUBBER BANDS 1914LB</t>
  </si>
  <si>
    <t>MARKER PERMANENT SAN32175</t>
  </si>
  <si>
    <t>STAPLES BOSSTCR211514</t>
  </si>
  <si>
    <t>PACON RAILROAD BOARD PAC5</t>
  </si>
  <si>
    <t>MARKERS LARGE SAN32801</t>
  </si>
  <si>
    <t xml:space="preserve">V1517110  </t>
  </si>
  <si>
    <t>PA2021-0878 COOLWOOD</t>
  </si>
  <si>
    <t>Page 20 of 42</t>
  </si>
  <si>
    <t xml:space="preserve">V1517117  </t>
  </si>
  <si>
    <t>47923</t>
  </si>
  <si>
    <t>QSS, L.C</t>
  </si>
  <si>
    <t>JUL2021 MONITORING AN</t>
  </si>
  <si>
    <t>JULY2021 MONITORING A</t>
  </si>
  <si>
    <t>JULY2021 MONTORING</t>
  </si>
  <si>
    <t>JUL2021MONITORING AN</t>
  </si>
  <si>
    <t>JULY2021MONITORING AN</t>
  </si>
  <si>
    <t xml:space="preserve">V1517118  </t>
  </si>
  <si>
    <t>87742</t>
  </si>
  <si>
    <t>LENORA A REED</t>
  </si>
  <si>
    <t>JANITOR CART WITH ZIPPER</t>
  </si>
  <si>
    <t xml:space="preserve">V1517187  </t>
  </si>
  <si>
    <t>85146</t>
  </si>
  <si>
    <t>JOURNEY OF FAITH UNITED METHODIST</t>
  </si>
  <si>
    <t>MONTHLY RENTAL FEE  OPEN</t>
  </si>
  <si>
    <t xml:space="preserve">V1517193  </t>
  </si>
  <si>
    <t>83846</t>
  </si>
  <si>
    <t>JAMESE HAKIA STANCILL</t>
  </si>
  <si>
    <t xml:space="preserve">V1517281  </t>
  </si>
  <si>
    <t>Page 21 of 42</t>
  </si>
  <si>
    <t>VELCRO STICKY BACK TAPE 1</t>
  </si>
  <si>
    <t>FILE FOLDERS 1/3 TAB CUT</t>
  </si>
  <si>
    <t>GEL PENS ITA36156</t>
  </si>
  <si>
    <t>TAPE DISPENSER BSN32954</t>
  </si>
  <si>
    <t>FILE FOLDER LABELS AVE536</t>
  </si>
  <si>
    <t>3 HOLE PUNCHED BSN36592</t>
  </si>
  <si>
    <t>BALLPOINT PENA MED BICGSM</t>
  </si>
  <si>
    <t>BALLPOINT PENS STIC BICGS</t>
  </si>
  <si>
    <t>STICKY BACK SQUARES VEK90</t>
  </si>
  <si>
    <t>TONER CARTRIDGE HEWCE410X</t>
  </si>
  <si>
    <t>FOLDERS TAB CUT LETTER SM</t>
  </si>
  <si>
    <t>DRY ERASE MAGIC MARKERS B</t>
  </si>
  <si>
    <t>STAPLER STANDARD SWI54501</t>
  </si>
  <si>
    <t>COPY MULTIPURPOSE PAPER W</t>
  </si>
  <si>
    <t>BLACK TONER CARTRIDGE HEW</t>
  </si>
  <si>
    <t>GEL PEN FINE ITA36157</t>
  </si>
  <si>
    <t>BALLPOINT PEN GRIP BICGSM</t>
  </si>
  <si>
    <t>PACKAGING TAPE BSN32956</t>
  </si>
  <si>
    <t xml:space="preserve">V1517293  </t>
  </si>
  <si>
    <t>33941</t>
  </si>
  <si>
    <t>INDUSTRIAL FIRE EQUIPMENT COMPANY</t>
  </si>
  <si>
    <t>SAFETY INSPECTION AND TAG</t>
  </si>
  <si>
    <t xml:space="preserve">V1517296  </t>
  </si>
  <si>
    <t>86944</t>
  </si>
  <si>
    <t>LABATT INSTITUTIONAL SUPPLY COMPANY</t>
  </si>
  <si>
    <r>
      <t xml:space="preserve">Number of checks in fund 2051 - HEAD START: </t>
    </r>
    <r>
      <rPr>
        <b/>
        <sz val="10"/>
        <color indexed="8"/>
        <rFont val="Arial"/>
        <charset val="1"/>
      </rPr>
      <t>44</t>
    </r>
  </si>
  <si>
    <t xml:space="preserve">Fund: 2061 - HEAD START TRAINING  </t>
  </si>
  <si>
    <t xml:space="preserve">1516958  </t>
  </si>
  <si>
    <t>08/04/2021</t>
  </si>
  <si>
    <t>33611</t>
  </si>
  <si>
    <t>HUMBLE CIVIC CENTER</t>
  </si>
  <si>
    <t>RENTAL VENUE FOR HEAD STA</t>
  </si>
  <si>
    <r>
      <t xml:space="preserve">Number of checks in fund 2061 - HEAD START TRAINING: </t>
    </r>
    <r>
      <rPr>
        <b/>
        <sz val="10"/>
        <color indexed="8"/>
        <rFont val="Arial"/>
        <charset val="1"/>
      </rPr>
      <t>1</t>
    </r>
  </si>
  <si>
    <t xml:space="preserve">Fund: 2070 - HEAD START DISASTER ASSIS  </t>
  </si>
  <si>
    <t>1513747  void</t>
  </si>
  <si>
    <t>12/03/2020</t>
  </si>
  <si>
    <t>88680</t>
  </si>
  <si>
    <t>OLD REPUBLIC NATIONAL TITLE</t>
  </si>
  <si>
    <t>EARNEST MONEY P.LAND</t>
  </si>
  <si>
    <t xml:space="preserve">1516957  </t>
  </si>
  <si>
    <t>EARNEST MONEY LAND</t>
  </si>
  <si>
    <t xml:space="preserve">1516992  </t>
  </si>
  <si>
    <t>80598</t>
  </si>
  <si>
    <t>HTS INC CONSULTANTS</t>
  </si>
  <si>
    <t>GEOTECHNICAL INVESTIGATIO</t>
  </si>
  <si>
    <t xml:space="preserve">1517061  </t>
  </si>
  <si>
    <t>88662</t>
  </si>
  <si>
    <t>DOUCET &amp; ASSOCIATES INC</t>
  </si>
  <si>
    <t>PREPARE A LAND TITLE SURV</t>
  </si>
  <si>
    <t xml:space="preserve">1517141  </t>
  </si>
  <si>
    <t>88648</t>
  </si>
  <si>
    <t>ENGLISH + ASSOCIATES ARCHITECTS INC</t>
  </si>
  <si>
    <t>PROVIDE ARCHITECTURAL/ENG</t>
  </si>
  <si>
    <t xml:space="preserve">1517223  </t>
  </si>
  <si>
    <r>
      <t xml:space="preserve">Number of checks in fund 2070 - HEAD START DISASTER ASSIS: </t>
    </r>
    <r>
      <rPr>
        <b/>
        <sz val="10"/>
        <color indexed="8"/>
        <rFont val="Arial"/>
        <charset val="1"/>
      </rPr>
      <t>7</t>
    </r>
  </si>
  <si>
    <t xml:space="preserve">Fund: 2091 - HS - COOLWOOD CONSTRUCTIO  </t>
  </si>
  <si>
    <t>Page 22 of 42</t>
  </si>
  <si>
    <t xml:space="preserve">1517231  </t>
  </si>
  <si>
    <t>88569</t>
  </si>
  <si>
    <t>GRADIENT GROUP LLC</t>
  </si>
  <si>
    <t>TRAFFIC STUDY ANALYSIS AN</t>
  </si>
  <si>
    <r>
      <t xml:space="preserve">Number of checks in fund 2091 - HS - COOLWOOD CONSTRUCTIO: </t>
    </r>
    <r>
      <rPr>
        <b/>
        <sz val="10"/>
        <color indexed="8"/>
        <rFont val="Arial"/>
        <charset val="1"/>
      </rPr>
      <t>1</t>
    </r>
  </si>
  <si>
    <t xml:space="preserve">Fund: 2101 - STOP SCHOOL VIOLENCE GRNT  </t>
  </si>
  <si>
    <t>VIEWSONIC VX2452MH 24" LE</t>
  </si>
  <si>
    <r>
      <t xml:space="preserve">Number of checks in fund 2101 - STOP SCHOOL VIOLENCE GRNT: </t>
    </r>
    <r>
      <rPr>
        <b/>
        <sz val="10"/>
        <color indexed="8"/>
        <rFont val="Arial"/>
        <charset val="1"/>
      </rPr>
      <t>2</t>
    </r>
  </si>
  <si>
    <t xml:space="preserve">Fund: 2141 - EARLY HEADSTART START-UP  </t>
  </si>
  <si>
    <t xml:space="preserve">1516973  </t>
  </si>
  <si>
    <t>BASIC SERVICES FOR HUMBLE</t>
  </si>
  <si>
    <t>MEP ADDITIONAL SERVICES (</t>
  </si>
  <si>
    <r>
      <t xml:space="preserve">Number of checks in fund 2141 - EARLY HEADSTART START-UP: </t>
    </r>
    <r>
      <rPr>
        <b/>
        <sz val="10"/>
        <color indexed="8"/>
        <rFont val="Arial"/>
        <charset val="1"/>
      </rPr>
      <t>2</t>
    </r>
  </si>
  <si>
    <t xml:space="preserve">Fund: 2151 - EARLY HEADSTART OPERATION  </t>
  </si>
  <si>
    <t>EHS ELECT040221-05022</t>
  </si>
  <si>
    <t>EHS ELE 050321-060121</t>
  </si>
  <si>
    <t>EHS 070121-08022 GAS</t>
  </si>
  <si>
    <t>EHS AUG21 WASTE MAN</t>
  </si>
  <si>
    <t xml:space="preserve">1517150  </t>
  </si>
  <si>
    <t>BABY BOUNCER RAINBOW # 81</t>
  </si>
  <si>
    <t>FREIGHT</t>
  </si>
  <si>
    <t>EHS  PRE MONTHLY FEE</t>
  </si>
  <si>
    <t>EHS COVERSHEETS SPRINGILL</t>
  </si>
  <si>
    <t>STUDENT MEALS OPEN PURCHA</t>
  </si>
  <si>
    <t>Page 23 of 42</t>
  </si>
  <si>
    <t>TONER CARTRIDGE #HEWCF410</t>
  </si>
  <si>
    <t>ORIGINAL INK CARTRIDGE #</t>
  </si>
  <si>
    <t>GLUE VALUE PACK #BSN15785</t>
  </si>
  <si>
    <t>POCKET FOLDERS SPARCO #SP</t>
  </si>
  <si>
    <t>ORIGINAL INK CARTRIDGE #H</t>
  </si>
  <si>
    <t>ORIGINAL INK #HEWL0R89AN</t>
  </si>
  <si>
    <t>SHEET PROTECTOR TOP LOADI</t>
  </si>
  <si>
    <t>TONER CARTRIDGE SINGLE PA</t>
  </si>
  <si>
    <t>MULTIPURPOSE PAPER WHITE</t>
  </si>
  <si>
    <t>POCKET FOLDERS #OXF57513</t>
  </si>
  <si>
    <t xml:space="preserve">V1517104  </t>
  </si>
  <si>
    <t>87181</t>
  </si>
  <si>
    <t>FELLOWSHIP OF PURPOSE EARLY CHILDHO</t>
  </si>
  <si>
    <t>INVOICES FOR CHILD CARE S</t>
  </si>
  <si>
    <t xml:space="preserve">V1517108  </t>
  </si>
  <si>
    <t>TO LEASE ADDITIONAL SPACE</t>
  </si>
  <si>
    <t xml:space="preserve">V1517111  </t>
  </si>
  <si>
    <t>88490</t>
  </si>
  <si>
    <t>CLAUDIA R HERNANDEZ-CONTRERAS</t>
  </si>
  <si>
    <t>BINDER "2" D RING WHITE V</t>
  </si>
  <si>
    <t>BINDER "2" D RING SLANT F</t>
  </si>
  <si>
    <t>BINDER 1 1/2 ROUND RING V</t>
  </si>
  <si>
    <t xml:space="preserve">V1517192  </t>
  </si>
  <si>
    <t>86996</t>
  </si>
  <si>
    <t>JOHN G JONES LEARNING CENTER</t>
  </si>
  <si>
    <t>TO PAY CHILD CARE PARTNER</t>
  </si>
  <si>
    <t xml:space="preserve">V1517195  </t>
  </si>
  <si>
    <t>87246</t>
  </si>
  <si>
    <t>DESKOT LLC</t>
  </si>
  <si>
    <t>CHILD CARE PARTNER INVOIC</t>
  </si>
  <si>
    <t xml:space="preserve">V1517196  </t>
  </si>
  <si>
    <t>87247</t>
  </si>
  <si>
    <t>LETS LEARN CHRISTIAN LEARNING CTR</t>
  </si>
  <si>
    <t>STUDENT MEALS</t>
  </si>
  <si>
    <t>Page 24 of 42</t>
  </si>
  <si>
    <t>EHS BAYTOWN STUDENT MEALS</t>
  </si>
  <si>
    <t xml:space="preserve">V1517305  </t>
  </si>
  <si>
    <t>48820</t>
  </si>
  <si>
    <t>ODESSA TAIWAN RELIFORD</t>
  </si>
  <si>
    <r>
      <t xml:space="preserve">Number of checks in fund 2151 - EARLY HEADSTART OPERATION: </t>
    </r>
    <r>
      <rPr>
        <b/>
        <sz val="10"/>
        <color indexed="8"/>
        <rFont val="Arial"/>
        <charset val="1"/>
      </rPr>
      <t>25</t>
    </r>
  </si>
  <si>
    <t xml:space="preserve">Fund: 2161 - EARLY HEADSTART T&amp;TA  </t>
  </si>
  <si>
    <t xml:space="preserve">1517215  </t>
  </si>
  <si>
    <t>86642</t>
  </si>
  <si>
    <t>COUNCIL FOR PROFESSIONAL RECOG.</t>
  </si>
  <si>
    <t>APPLICATION AND ASSESSMEN</t>
  </si>
  <si>
    <r>
      <t xml:space="preserve">Number of checks in fund 2161 - EARLY HEADSTART T&amp;TA: </t>
    </r>
    <r>
      <rPr>
        <b/>
        <sz val="10"/>
        <color indexed="8"/>
        <rFont val="Arial"/>
        <charset val="1"/>
      </rPr>
      <t>2</t>
    </r>
  </si>
  <si>
    <t xml:space="preserve">Fund: 2301 - FEDERAL ADULT ED REGULAR  </t>
  </si>
  <si>
    <t xml:space="preserve">1516983  </t>
  </si>
  <si>
    <t>88783</t>
  </si>
  <si>
    <t>FUEL UP FOR LIFE FOUNDATION INC</t>
  </si>
  <si>
    <t>OPEN PURCHASE ORDER</t>
  </si>
  <si>
    <t xml:space="preserve">1517047  </t>
  </si>
  <si>
    <t>08/11/2021</t>
  </si>
  <si>
    <t>88872</t>
  </si>
  <si>
    <t>ZOOM VIDEO COMMUNICATION INC</t>
  </si>
  <si>
    <t>PA2021-0882 MONTHLY B</t>
  </si>
  <si>
    <r>
      <t xml:space="preserve">Number of checks in fund 2301 - FEDERAL ADULT ED REGULAR: </t>
    </r>
    <r>
      <rPr>
        <b/>
        <sz val="10"/>
        <color indexed="8"/>
        <rFont val="Arial"/>
        <charset val="1"/>
      </rPr>
      <t>3</t>
    </r>
  </si>
  <si>
    <t xml:space="preserve">Fund: 2302 - FEDERAL ADULT ED REGULAR  </t>
  </si>
  <si>
    <t>Page 25 of 42</t>
  </si>
  <si>
    <r>
      <t xml:space="preserve">Number of checks in fund 2302 - FEDERAL ADULT ED REGULAR: </t>
    </r>
    <r>
      <rPr>
        <b/>
        <sz val="10"/>
        <color indexed="8"/>
        <rFont val="Arial"/>
        <charset val="1"/>
      </rPr>
      <t>1</t>
    </r>
  </si>
  <si>
    <t xml:space="preserve">Fund: 2671 - FED 21ST CENTURY CYC 9  </t>
  </si>
  <si>
    <t xml:space="preserve">1517051  </t>
  </si>
  <si>
    <t>84484</t>
  </si>
  <si>
    <t>ALIEF INDEPENDENT SCHOOL DISTRICT</t>
  </si>
  <si>
    <t>MAY21 ALBRIGHT</t>
  </si>
  <si>
    <t>JUN21 ALBRIGHT</t>
  </si>
  <si>
    <t xml:space="preserve">1517074  </t>
  </si>
  <si>
    <t>85958</t>
  </si>
  <si>
    <t>CHRISTOPHER GEORGE  CORTEZ</t>
  </si>
  <si>
    <t>CONTRACT SERVICES-21ST CC</t>
  </si>
  <si>
    <t xml:space="preserve">1517076  </t>
  </si>
  <si>
    <t>33610</t>
  </si>
  <si>
    <t>HUMBLE INDEPENDENT SCHOOL DISTRICT</t>
  </si>
  <si>
    <t>MAY21 STERLING</t>
  </si>
  <si>
    <t>APR2021 STERLING</t>
  </si>
  <si>
    <t xml:space="preserve">1517078  </t>
  </si>
  <si>
    <t>88758</t>
  </si>
  <si>
    <t>KONNECTING THE DOTS DEVELOPMENT INS</t>
  </si>
  <si>
    <t xml:space="preserve">1517087  </t>
  </si>
  <si>
    <t>APR21 SOUTH HOUSTON</t>
  </si>
  <si>
    <t>MAY21 SOUTH HOUSTON</t>
  </si>
  <si>
    <t xml:space="preserve">1517206  </t>
  </si>
  <si>
    <t>10960</t>
  </si>
  <si>
    <t>ALDINE INDEPENDENT SCHOOL DISTRICT</t>
  </si>
  <si>
    <t>JUN21 CYCLE9 YRD5DREW</t>
  </si>
  <si>
    <t>MAY21 CYCLE9YR5 DREW</t>
  </si>
  <si>
    <t>JUL21 CYCLE9YR5 DREW</t>
  </si>
  <si>
    <t xml:space="preserve">1517207  </t>
  </si>
  <si>
    <t>JUL21 ALBRIGHT</t>
  </si>
  <si>
    <t xml:space="preserve">1517228  </t>
  </si>
  <si>
    <t>27070</t>
  </si>
  <si>
    <t>GALENA PARK ISD</t>
  </si>
  <si>
    <t>043021 NORTHSHORE9</t>
  </si>
  <si>
    <t>053121 NORTHSHORE9</t>
  </si>
  <si>
    <t>063021 NORTHSHORE9</t>
  </si>
  <si>
    <t>JUN21 CHAVEZ</t>
  </si>
  <si>
    <t xml:space="preserve">1517248  </t>
  </si>
  <si>
    <t>JUN21 SOUTH HOUSTON</t>
  </si>
  <si>
    <t>JUL21 SOUTH HOUSTON</t>
  </si>
  <si>
    <t xml:space="preserve">1517253  </t>
  </si>
  <si>
    <t>83777</t>
  </si>
  <si>
    <t>SOUTHWEST CHARTER SCHOOL</t>
  </si>
  <si>
    <t>MAR21 SOUTHWEST MID H</t>
  </si>
  <si>
    <t>APR21 SOUTHWEST MID H</t>
  </si>
  <si>
    <t>JUN20 SOUTHWEST MID H</t>
  </si>
  <si>
    <t>MAY21 SOUTHWEST MID H</t>
  </si>
  <si>
    <t xml:space="preserve">1517254  </t>
  </si>
  <si>
    <t>53950</t>
  </si>
  <si>
    <t>SPRING INDEPENDENT SCHOOL DISTRICT</t>
  </si>
  <si>
    <t>JUN21 BAMMEL</t>
  </si>
  <si>
    <t xml:space="preserve">1517257  </t>
  </si>
  <si>
    <t>88525</t>
  </si>
  <si>
    <t>BOX PROGRAM</t>
  </si>
  <si>
    <t xml:space="preserve">V1517107  </t>
  </si>
  <si>
    <t>87809</t>
  </si>
  <si>
    <t>SHERIAN G DOYLE</t>
  </si>
  <si>
    <t xml:space="preserve">V1517288  </t>
  </si>
  <si>
    <t>PA2021-0877 PARENT PR</t>
  </si>
  <si>
    <r>
      <t xml:space="preserve">Number of checks in fund 2671 - FED 21ST CENTURY CYC 9: </t>
    </r>
    <r>
      <rPr>
        <b/>
        <sz val="10"/>
        <color indexed="8"/>
        <rFont val="Arial"/>
        <charset val="1"/>
      </rPr>
      <t>15</t>
    </r>
  </si>
  <si>
    <t xml:space="preserve">Fund: 2681 - FED 21ST CENTURY CYCLE 10  </t>
  </si>
  <si>
    <t>Page 26 of 42</t>
  </si>
  <si>
    <t xml:space="preserve">1516961  </t>
  </si>
  <si>
    <t>43683</t>
  </si>
  <si>
    <t>NEIGHBORHOOD CENTERS INC</t>
  </si>
  <si>
    <t>CONTRACT SERVICES</t>
  </si>
  <si>
    <t xml:space="preserve">1517014  </t>
  </si>
  <si>
    <t>52120</t>
  </si>
  <si>
    <t>SHELDON INDEPENDENT SCHOOL DISTRICT</t>
  </si>
  <si>
    <t>MAY21 CE KING HIGH</t>
  </si>
  <si>
    <t>APR21 CE KING HIGH</t>
  </si>
  <si>
    <t>MAY21 ROYALWOOD</t>
  </si>
  <si>
    <t>APR21 ROYALWOOD</t>
  </si>
  <si>
    <t xml:space="preserve">1517063  </t>
  </si>
  <si>
    <t>23615</t>
  </si>
  <si>
    <t>FOTOFEST INC</t>
  </si>
  <si>
    <t xml:space="preserve">1517127  </t>
  </si>
  <si>
    <t>83547</t>
  </si>
  <si>
    <t>AAMA, INC.</t>
  </si>
  <si>
    <t>MAR21 GEOR S.CY10YR3</t>
  </si>
  <si>
    <t>APR21 GEORG CY10YR3</t>
  </si>
  <si>
    <t>MAY21 GEORG S.CY10YR3</t>
  </si>
  <si>
    <t xml:space="preserve">1517163  </t>
  </si>
  <si>
    <t>MAY21 CE KING MIDDLE</t>
  </si>
  <si>
    <t>APR21 CE KING MIDDLE</t>
  </si>
  <si>
    <t xml:space="preserve">1517251  </t>
  </si>
  <si>
    <t>JUN21 ROYALWOOD</t>
  </si>
  <si>
    <t xml:space="preserve">V1517102  </t>
  </si>
  <si>
    <t>88083</t>
  </si>
  <si>
    <t>JASMINE IVAH CASTLEBERRY</t>
  </si>
  <si>
    <t xml:space="preserve">V1517308  </t>
  </si>
  <si>
    <t>87574</t>
  </si>
  <si>
    <t>MONIQUE JALAYNE SMITH</t>
  </si>
  <si>
    <r>
      <t xml:space="preserve">Number of checks in fund 2681 - FED 21ST CENTURY CYCLE 10: </t>
    </r>
    <r>
      <rPr>
        <b/>
        <sz val="10"/>
        <color indexed="8"/>
        <rFont val="Arial"/>
        <charset val="1"/>
      </rPr>
      <t>8</t>
    </r>
  </si>
  <si>
    <t xml:space="preserve">Fund: 2881 - FED-AFTER SCHOOL PTNRSHIP  </t>
  </si>
  <si>
    <t>1516750  void</t>
  </si>
  <si>
    <t>07/09/2021</t>
  </si>
  <si>
    <t>64735</t>
  </si>
  <si>
    <t>YMCA</t>
  </si>
  <si>
    <t>OCT20 MD ANDERSON</t>
  </si>
  <si>
    <t>NOV20 MD ANDERSON</t>
  </si>
  <si>
    <t>NOV20 HOUSTON TEXANS</t>
  </si>
  <si>
    <t>OCT20 HOUSTON TEXANS</t>
  </si>
  <si>
    <t>1516920  void</t>
  </si>
  <si>
    <t>07/29/2021</t>
  </si>
  <si>
    <t>80851</t>
  </si>
  <si>
    <t>THE DINKY DRUM COMPANY LLC</t>
  </si>
  <si>
    <t>COMMUNITY PLUS PROJECT SU</t>
  </si>
  <si>
    <t xml:space="preserve">1516963  </t>
  </si>
  <si>
    <t>84341</t>
  </si>
  <si>
    <t>BOT SHOP, LLC</t>
  </si>
  <si>
    <t>SELECT SERVICE PROGRAM -A</t>
  </si>
  <si>
    <t xml:space="preserve">1516969  </t>
  </si>
  <si>
    <t>88312</t>
  </si>
  <si>
    <t>DANCE HOUSTON</t>
  </si>
  <si>
    <t xml:space="preserve">1516972  </t>
  </si>
  <si>
    <t xml:space="preserve">1516977  </t>
  </si>
  <si>
    <t>88835</t>
  </si>
  <si>
    <t>EXPRESSIONS PRODUCTIONS-EPI PROJECT</t>
  </si>
  <si>
    <t>COMMUNITY PLUS 2021 – VEN</t>
  </si>
  <si>
    <t xml:space="preserve">1516980  </t>
  </si>
  <si>
    <t>86397</t>
  </si>
  <si>
    <t>FORUM FOR YOUTH INVESTMENT</t>
  </si>
  <si>
    <t>TECHNICAL ASSISTANT AND S</t>
  </si>
  <si>
    <t>Page 27 of 42</t>
  </si>
  <si>
    <t xml:space="preserve">1516981  </t>
  </si>
  <si>
    <t>SELECT SERVICE PROGRAM -</t>
  </si>
  <si>
    <t xml:space="preserve">1516994  </t>
  </si>
  <si>
    <t>88832</t>
  </si>
  <si>
    <t>HYPOTHESIS HAVEN LLC</t>
  </si>
  <si>
    <t>ONE HOUR MEDICAL SCIENCE</t>
  </si>
  <si>
    <t xml:space="preserve">1517005  </t>
  </si>
  <si>
    <t>87608</t>
  </si>
  <si>
    <t>MONICA LEWIS SCHOOL OF ETIQUETTE</t>
  </si>
  <si>
    <t>SELECT SERVICES PROGRAM –</t>
  </si>
  <si>
    <t xml:space="preserve">1517012  </t>
  </si>
  <si>
    <t>50480</t>
  </si>
  <si>
    <t>S &amp; S WORLDWIDE INC</t>
  </si>
  <si>
    <t>S&amp;S WORLDWIDE JUMBO FOAM</t>
  </si>
  <si>
    <t>S&amp;S WORLDWIDE REWARD MEDA</t>
  </si>
  <si>
    <t>PLUSH EMOJI CLIP 3IN PK12</t>
  </si>
  <si>
    <t>S&amp;S WORLDWIDE INDOOR T-BA</t>
  </si>
  <si>
    <t>WHITE S&amp;S WORLDWIDE LAMIN</t>
  </si>
  <si>
    <t>NUTRITION ISLAND JUMBO FL</t>
  </si>
  <si>
    <t>METER STICK</t>
  </si>
  <si>
    <t>GIANORMOUS GET KNOTTED GA</t>
  </si>
  <si>
    <t>S&amp;S WORLDWIDE SUPER TUMBL</t>
  </si>
  <si>
    <t>S&amp;S WORLDWIDE INFLATABLE</t>
  </si>
  <si>
    <t>S&amp;S WORLDWIDE MINI SPORT</t>
  </si>
  <si>
    <t>S&amp;S WORLDWIDE BALL RACK 3</t>
  </si>
  <si>
    <t>COLOR SPLASH PERMANENT MA</t>
  </si>
  <si>
    <t>S&amp;S WORLDWIDE JUMBO CRAWL</t>
  </si>
  <si>
    <t>INFLATABLE JUMBO BOWLING</t>
  </si>
  <si>
    <t>S&amp;S WORLDWIDE LARGE BELLY</t>
  </si>
  <si>
    <t>IGLOO SPORTS ROLLING WATE</t>
  </si>
  <si>
    <t>LAMINATED JUMBO WALL CALE</t>
  </si>
  <si>
    <t>EDUCRAFT BUTTERFLY MAGNET</t>
  </si>
  <si>
    <t>EDUCRAFT KALEIDOSCOPE CRA</t>
  </si>
  <si>
    <t>0.6OZ S&amp;S WORLDWIDE FUN B</t>
  </si>
  <si>
    <t>U.S. TOY MINI EMOJI YOYO</t>
  </si>
  <si>
    <t xml:space="preserve">1517024  </t>
  </si>
  <si>
    <t>NOV20 HOUSTON TEX VR</t>
  </si>
  <si>
    <t>OCT20 HOUSTON TEX VR</t>
  </si>
  <si>
    <t>NOV20 MD ANDERSON VR</t>
  </si>
  <si>
    <t>OCT20 MD ANDERSON VR</t>
  </si>
  <si>
    <t xml:space="preserve">1517070  </t>
  </si>
  <si>
    <t>88300</t>
  </si>
  <si>
    <t>PATRECIE LASHEA HEARON</t>
  </si>
  <si>
    <t>SUMMER 2021 – PROVIDE HIP</t>
  </si>
  <si>
    <t>Page 28 of 42</t>
  </si>
  <si>
    <t xml:space="preserve">1517075  </t>
  </si>
  <si>
    <t>MAY21 OATES</t>
  </si>
  <si>
    <t>APR21 BRISCOE</t>
  </si>
  <si>
    <t>APR21 BENBROOK</t>
  </si>
  <si>
    <t>APR21 LYONS</t>
  </si>
  <si>
    <t>MAY21 LYONS</t>
  </si>
  <si>
    <t>MAY21 BRISCOE</t>
  </si>
  <si>
    <t>MAY21 BENBROOK</t>
  </si>
  <si>
    <t>APR21 OATES</t>
  </si>
  <si>
    <t xml:space="preserve">1517077  </t>
  </si>
  <si>
    <t>85923</t>
  </si>
  <si>
    <t>DARAKHSHAN M MEMON</t>
  </si>
  <si>
    <t>ASI PROJECT SUMMER 2021 –</t>
  </si>
  <si>
    <t xml:space="preserve">1517099  </t>
  </si>
  <si>
    <t>88831</t>
  </si>
  <si>
    <t>VILLAGE EDUCATION SOLUTIONS LLC</t>
  </si>
  <si>
    <t>CAMPS DESIGNED TO PEAK ST</t>
  </si>
  <si>
    <t xml:space="preserve">1517129  </t>
  </si>
  <si>
    <t>87816</t>
  </si>
  <si>
    <t>ALLIANCE FINANCIAL MINISTRIES INC</t>
  </si>
  <si>
    <t xml:space="preserve">1517137  </t>
  </si>
  <si>
    <t>88830</t>
  </si>
  <si>
    <t>CHILD COME CLICK EDUCATION AND</t>
  </si>
  <si>
    <t>ASI PROJECT – PROVIDE MAT</t>
  </si>
  <si>
    <t xml:space="preserve">1517153  </t>
  </si>
  <si>
    <t>CONFETTI FALLING CIRCLES</t>
  </si>
  <si>
    <t>ONE WORLD COLORFUL HAND B</t>
  </si>
  <si>
    <t>TCH TWN CAN CONTROL MINI</t>
  </si>
  <si>
    <t>EASY-STCK GLITTR SHAPES-1</t>
  </si>
  <si>
    <t>REAL-ACTION BASEBALL GAME</t>
  </si>
  <si>
    <t>CASUAL BLACK 4IN LTR</t>
  </si>
  <si>
    <t>SPARKLE SCLPD BRDR VTY PK</t>
  </si>
  <si>
    <t>SUPERHERO WORD BURST BRDR</t>
  </si>
  <si>
    <t>RAINBW SCRATCH BKMRKS-SET</t>
  </si>
  <si>
    <t>GALAXY IMAGINE DISCOVER B</t>
  </si>
  <si>
    <t>AUTOMATIC BALL INFLATOR</t>
  </si>
  <si>
    <t xml:space="preserve">1517158  </t>
  </si>
  <si>
    <t>80610</t>
  </si>
  <si>
    <t>ARISTOLE CORPORATION</t>
  </si>
  <si>
    <t>OWL PELLETS BUCKET LARGE</t>
  </si>
  <si>
    <t>KIT SEED STARTING</t>
  </si>
  <si>
    <t>CONTAINER COMPOST SEE THR</t>
  </si>
  <si>
    <t xml:space="preserve">1517161  </t>
  </si>
  <si>
    <t>81739</t>
  </si>
  <si>
    <t>GREGORY J RUHE</t>
  </si>
  <si>
    <t xml:space="preserve">1517162  </t>
  </si>
  <si>
    <t>S&amp;S WORLDWIDE PREMIUM TRE</t>
  </si>
  <si>
    <t>S&amp;S WORLDWIDE SHOOT 4 LAU</t>
  </si>
  <si>
    <t>HUMPTY DUMPTYS WALL GAME</t>
  </si>
  <si>
    <t>FOOTBALL AND DISC END ZON</t>
  </si>
  <si>
    <t>S&amp;S WORLDWIDE TARGET TOSS</t>
  </si>
  <si>
    <t xml:space="preserve">1517171  </t>
  </si>
  <si>
    <t>82161</t>
  </si>
  <si>
    <t>URBAN HARVEST</t>
  </si>
  <si>
    <t xml:space="preserve">1517176  </t>
  </si>
  <si>
    <t>87874</t>
  </si>
  <si>
    <t>WHEN I GROW UP LLC</t>
  </si>
  <si>
    <t>LITTLE MEDICAL SCHOOL SUM</t>
  </si>
  <si>
    <t xml:space="preserve">1517179  </t>
  </si>
  <si>
    <t>88445</t>
  </si>
  <si>
    <t>YAWP RECORDS LLC</t>
  </si>
  <si>
    <t>COMMUNITY PLUS AND ASI PR</t>
  </si>
  <si>
    <t>Page 29 of 42</t>
  </si>
  <si>
    <t xml:space="preserve">1517213  </t>
  </si>
  <si>
    <t>87535</t>
  </si>
  <si>
    <t>CITYSPAN TECHNOLOGIES, INC.</t>
  </si>
  <si>
    <t>CONTRACT SERVICES-CITYSPA</t>
  </si>
  <si>
    <t xml:space="preserve">1517217  </t>
  </si>
  <si>
    <t>86980</t>
  </si>
  <si>
    <t>CYPHERWORX INC</t>
  </si>
  <si>
    <t>ONLINE TRAINING SYSTEM TO</t>
  </si>
  <si>
    <t xml:space="preserve">1517224  </t>
  </si>
  <si>
    <t>24788</t>
  </si>
  <si>
    <t>THE ENSEMBLE THEATRE</t>
  </si>
  <si>
    <t>COMMUNITY PLUS SUMMER 202</t>
  </si>
  <si>
    <t>MAY21 BURNET ELEM</t>
  </si>
  <si>
    <t>MAY21 VALLEY WEST</t>
  </si>
  <si>
    <t>MAR21 BURNET ELEM</t>
  </si>
  <si>
    <t>APR21 BURNET ELEM</t>
  </si>
  <si>
    <t>APR21 REVERE MID</t>
  </si>
  <si>
    <t>MAY21 REVERE MID</t>
  </si>
  <si>
    <t xml:space="preserve">1517240  </t>
  </si>
  <si>
    <t>88833</t>
  </si>
  <si>
    <t>BENJAMIN T DESOTO</t>
  </si>
  <si>
    <t xml:space="preserve">1517242  </t>
  </si>
  <si>
    <t>85132</t>
  </si>
  <si>
    <t>MULTICULTURAL EDUCATION AND</t>
  </si>
  <si>
    <t>DEC20 MECA DOW</t>
  </si>
  <si>
    <t>JAN21 MECA DOW</t>
  </si>
  <si>
    <t xml:space="preserve">1517247  </t>
  </si>
  <si>
    <t>87215</t>
  </si>
  <si>
    <t>JORGE CASCO</t>
  </si>
  <si>
    <t xml:space="preserve">1517263  </t>
  </si>
  <si>
    <t xml:space="preserve">1517272  </t>
  </si>
  <si>
    <t>64450</t>
  </si>
  <si>
    <t>WRITERS IN THE SCHOOLS</t>
  </si>
  <si>
    <t>SUPPORTING ELEMENTARY AND</t>
  </si>
  <si>
    <t xml:space="preserve">1517274  </t>
  </si>
  <si>
    <t>81964</t>
  </si>
  <si>
    <t>YOUNG AUDIENCES OF HOUSTON</t>
  </si>
  <si>
    <t>MAR21 BUCKNER FAMILY</t>
  </si>
  <si>
    <t xml:space="preserve">V1517026  </t>
  </si>
  <si>
    <t>82525</t>
  </si>
  <si>
    <t>BRAZILIAN ARTS FOUNDATION</t>
  </si>
  <si>
    <t>HARPER ULTRA LITE 2-IN-1</t>
  </si>
  <si>
    <t>SCOTCH EASY-GRIP PACKAGIN</t>
  </si>
  <si>
    <t>SEVERE COLD MEDICINE</t>
  </si>
  <si>
    <t>AVERY® LASER/INKJET BADGE</t>
  </si>
  <si>
    <t>SPARCO FAST-POINT SNAP-OF</t>
  </si>
  <si>
    <t>BUSINESS SOURCE TRANSPARE</t>
  </si>
  <si>
    <t>FRIXION ERASABLE GEL PEN</t>
  </si>
  <si>
    <t>PURELL® PROFESSIONAL SURF</t>
  </si>
  <si>
    <t>ALEVE MEDICINE</t>
  </si>
  <si>
    <t>ENERGIZER INDUSTRIAL ALKA</t>
  </si>
  <si>
    <t>HARPER QUICK CHANGE 3-IN-</t>
  </si>
  <si>
    <t>SURVIVAL KIT</t>
  </si>
  <si>
    <t>ADVIL TABLETS</t>
  </si>
  <si>
    <t>ALKA-SELTZER</t>
  </si>
  <si>
    <t>REFILL SEVERE SINUS RELIE</t>
  </si>
  <si>
    <t xml:space="preserve">V1517030  </t>
  </si>
  <si>
    <t>87018</t>
  </si>
  <si>
    <t>COLOR OF LIFE COMMUNITY RESOURCE &amp;</t>
  </si>
  <si>
    <t>Page 30 of 42</t>
  </si>
  <si>
    <t xml:space="preserve">V1517031  </t>
  </si>
  <si>
    <t>87193</t>
  </si>
  <si>
    <t>COMP-U-DOPT INC</t>
  </si>
  <si>
    <t xml:space="preserve">V1517034  </t>
  </si>
  <si>
    <t xml:space="preserve">V1517106  </t>
  </si>
  <si>
    <t>ELMER'S WASHABLE SCHOOL G</t>
  </si>
  <si>
    <t>ELMER'S DISAPPEARING PURP</t>
  </si>
  <si>
    <t>PACON FOAM PRESENTATION B</t>
  </si>
  <si>
    <t>PURELL® SANITIZING GEL -</t>
  </si>
  <si>
    <t>TRIPP LITE USB C TO HDMI</t>
  </si>
  <si>
    <t>TRIPP LITE HIGH SPEED HDM</t>
  </si>
  <si>
    <t>TRIPP LITE 6FT LIGHTNING</t>
  </si>
  <si>
    <t>SOLO ACTIVE CARRYING CASE</t>
  </si>
  <si>
    <t>CANON P23-DHV-3 12-DIGIT</t>
  </si>
  <si>
    <r>
      <t xml:space="preserve">Number of checks in fund 2881 - FED-AFTER SCHOOL PTNRSHIP: </t>
    </r>
    <r>
      <rPr>
        <b/>
        <sz val="10"/>
        <color indexed="8"/>
        <rFont val="Arial"/>
        <charset val="1"/>
      </rPr>
      <t>44</t>
    </r>
  </si>
  <si>
    <t xml:space="preserve">Fund: 4272 - DISASTER RECOVERY  </t>
  </si>
  <si>
    <t>LYSOL SPRAY DISFECTANT LA</t>
  </si>
  <si>
    <t>CLOROX WIPES DISINFECTING</t>
  </si>
  <si>
    <t>LYSOL SPRAY DISINFECTING</t>
  </si>
  <si>
    <t>LAMINATING ROLL FILM GBC3</t>
  </si>
  <si>
    <t>PAPER LASER COLOR ASTOBRI</t>
  </si>
  <si>
    <t>AAA BATTERIES ALKALINE 24</t>
  </si>
  <si>
    <t>PAPER COLOR VINTAGE ASTRO</t>
  </si>
  <si>
    <t>BINDERS 3 RING SLANT AVE</t>
  </si>
  <si>
    <t>TONER CARTRIDGE ELI75111</t>
  </si>
  <si>
    <t>COPY PAPER LETTER BRIGHT</t>
  </si>
  <si>
    <t>TOWELS CLEANING ALL PURPO</t>
  </si>
  <si>
    <t>HAND SOAP SOFTSOAP CPC019</t>
  </si>
  <si>
    <t>CLOROX SPRAY DISFECTING C</t>
  </si>
  <si>
    <t>MULTIPURPOSE PAPER #HAM16</t>
  </si>
  <si>
    <t>PACKING TAPE DUCK DUC2400</t>
  </si>
  <si>
    <t>TOWELS MUTIFOLD CHLORINE</t>
  </si>
  <si>
    <t>DESK SHIELD CUSTOM 60 1/4</t>
  </si>
  <si>
    <t>BLEACH CLOROX CLO30966CT</t>
  </si>
  <si>
    <t>CLOROX WIPES CLO01593CT</t>
  </si>
  <si>
    <t>FACIAL TISSUE GJO26100</t>
  </si>
  <si>
    <t>PACKAGING TAPE #BSN32946</t>
  </si>
  <si>
    <r>
      <t xml:space="preserve">Number of checks in fund 4272 - DISASTER RECOVERY: </t>
    </r>
    <r>
      <rPr>
        <b/>
        <sz val="10"/>
        <color indexed="8"/>
        <rFont val="Arial"/>
        <charset val="1"/>
      </rPr>
      <t>2</t>
    </r>
  </si>
  <si>
    <t xml:space="preserve">Fund: 4371 - HS - DISASTER RELIEF COVI  </t>
  </si>
  <si>
    <t>Page 31 of 42</t>
  </si>
  <si>
    <t>INK CARTRIDGE ORIGINAL #H</t>
  </si>
  <si>
    <t>TONER CARTRIDGE #HEWCF412</t>
  </si>
  <si>
    <r>
      <t xml:space="preserve">Number of checks in fund 4371 - HS - DISASTER RELIEF COVI: </t>
    </r>
    <r>
      <rPr>
        <b/>
        <sz val="10"/>
        <color indexed="8"/>
        <rFont val="Arial"/>
        <charset val="1"/>
      </rPr>
      <t>1</t>
    </r>
  </si>
  <si>
    <t xml:space="preserve">Fund: 4681 - COUNTY CONNECTION PROGRAM  </t>
  </si>
  <si>
    <t xml:space="preserve">1516965  </t>
  </si>
  <si>
    <t>87543</t>
  </si>
  <si>
    <t>CHANGE HAPPENS</t>
  </si>
  <si>
    <t>COUNTY CONNECTIONS 2021 P</t>
  </si>
  <si>
    <t xml:space="preserve">1516966  </t>
  </si>
  <si>
    <t>19208</t>
  </si>
  <si>
    <t>CHINESE COMMUNITY CENTER</t>
  </si>
  <si>
    <t xml:space="preserve">1516967  </t>
  </si>
  <si>
    <t>86457</t>
  </si>
  <si>
    <t>COLLEGE COMMUNITY CAREER INC</t>
  </si>
  <si>
    <t xml:space="preserve">1516971  </t>
  </si>
  <si>
    <t>87846</t>
  </si>
  <si>
    <t>DIAZ MUSIC INSTITUTE</t>
  </si>
  <si>
    <t xml:space="preserve">1516975  </t>
  </si>
  <si>
    <t>86782</t>
  </si>
  <si>
    <t>EVELYN RUBENSTEIN JEWISH COMMUNITY</t>
  </si>
  <si>
    <t xml:space="preserve">1516978  </t>
  </si>
  <si>
    <t>88414</t>
  </si>
  <si>
    <t>EZ KIDS CREATIVITY SHELL</t>
  </si>
  <si>
    <t xml:space="preserve">1516979  </t>
  </si>
  <si>
    <t>87210</t>
  </si>
  <si>
    <t>FORGE FOR FAMILIES</t>
  </si>
  <si>
    <t xml:space="preserve">1516984  </t>
  </si>
  <si>
    <t>87294</t>
  </si>
  <si>
    <t>GIRLSTART</t>
  </si>
  <si>
    <t xml:space="preserve">1516989  </t>
  </si>
  <si>
    <t>82033</t>
  </si>
  <si>
    <t>HITS THEATRE</t>
  </si>
  <si>
    <t xml:space="preserve">1517072  </t>
  </si>
  <si>
    <t>88858</t>
  </si>
  <si>
    <t>HOLY TRINITY CHURCH (HTC) YOUTH CEN</t>
  </si>
  <si>
    <t>COUNTY CONNECTIONS 2021 G</t>
  </si>
  <si>
    <t xml:space="preserve">1517081  </t>
  </si>
  <si>
    <t>88848</t>
  </si>
  <si>
    <t>MEN INC</t>
  </si>
  <si>
    <t xml:space="preserve">1517093  </t>
  </si>
  <si>
    <t>82536</t>
  </si>
  <si>
    <t>SHAPE COMMUNITY CENTER INC</t>
  </si>
  <si>
    <t xml:space="preserve">1517156  </t>
  </si>
  <si>
    <t xml:space="preserve">1517166  </t>
  </si>
  <si>
    <t>88860</t>
  </si>
  <si>
    <t>SUPERGIRLS SHINE FOUNDATION</t>
  </si>
  <si>
    <t>CASE FOR KIDS COUNTY CONN</t>
  </si>
  <si>
    <t xml:space="preserve">1517180  </t>
  </si>
  <si>
    <t xml:space="preserve">1517181  </t>
  </si>
  <si>
    <t>Page 32 of 42</t>
  </si>
  <si>
    <t xml:space="preserve">1517214  </t>
  </si>
  <si>
    <t>88876</t>
  </si>
  <si>
    <t>CONSUMER ENERGY EDUCATION</t>
  </si>
  <si>
    <t>CASE COUNTY CONNECTIONS 2</t>
  </si>
  <si>
    <t xml:space="preserve">1517244  </t>
  </si>
  <si>
    <t>88862</t>
  </si>
  <si>
    <t>MY CONNECT COMMUNITY</t>
  </si>
  <si>
    <t xml:space="preserve">1517273  </t>
  </si>
  <si>
    <r>
      <t xml:space="preserve">Number of checks in fund 4681 - COUNTY CONNECTION PROGRAM: </t>
    </r>
    <r>
      <rPr>
        <b/>
        <sz val="10"/>
        <color indexed="8"/>
        <rFont val="Arial"/>
        <charset val="1"/>
      </rPr>
      <t>24</t>
    </r>
  </si>
  <si>
    <t xml:space="preserve">Fund: 4791 - LOC HEAD START IN-KIND  </t>
  </si>
  <si>
    <t>1515125  void</t>
  </si>
  <si>
    <t>03/26/2021</t>
  </si>
  <si>
    <t>REIMBURSE HEADSTART M</t>
  </si>
  <si>
    <t>REIMBURSE NON FOOD LA</t>
  </si>
  <si>
    <r>
      <t xml:space="preserve">Number of checks in fund 4791 - LOC HEAD START IN-KIND: </t>
    </r>
    <r>
      <rPr>
        <b/>
        <sz val="10"/>
        <color indexed="8"/>
        <rFont val="Arial"/>
        <charset val="1"/>
      </rPr>
      <t>2</t>
    </r>
  </si>
  <si>
    <t xml:space="preserve">Fund: 4981 - LOC-OTHER LOCAL GRANTS  </t>
  </si>
  <si>
    <t>1516925  void</t>
  </si>
  <si>
    <t>32270</t>
  </si>
  <si>
    <t>HOUSTON BUSINESS JOURNAL</t>
  </si>
  <si>
    <t>PRINT FULL PAGE HCDE AD I</t>
  </si>
  <si>
    <t xml:space="preserve">1516990  </t>
  </si>
  <si>
    <t xml:space="preserve">1517006  </t>
  </si>
  <si>
    <t>88270</t>
  </si>
  <si>
    <t>NATIONAL COALITION FOR PUBLIC</t>
  </si>
  <si>
    <t>ADVERTISING IN UPCOMING C</t>
  </si>
  <si>
    <r>
      <t xml:space="preserve">Number of checks in fund 4981 - LOC-OTHER LOCAL GRANTS: </t>
    </r>
    <r>
      <rPr>
        <b/>
        <sz val="10"/>
        <color indexed="8"/>
        <rFont val="Arial"/>
        <charset val="1"/>
      </rPr>
      <t>3</t>
    </r>
  </si>
  <si>
    <t xml:space="preserve">Fund: 6941 - CAPITAL PROJECTS - PFC  </t>
  </si>
  <si>
    <t>ARCHITECTURAL &amp; ENGINEERI</t>
  </si>
  <si>
    <t>ABS EAST PLATTING AND DES</t>
  </si>
  <si>
    <t xml:space="preserve">V1517040  </t>
  </si>
  <si>
    <t>88484</t>
  </si>
  <si>
    <t>LOCKWOOD, ANDREWS &amp; NEWNAM INC</t>
  </si>
  <si>
    <t>IRVINGTON RENOVATION</t>
  </si>
  <si>
    <t>IRVINGTON MISC. EXPENDITU</t>
  </si>
  <si>
    <t>NEW ADULT EDUCATION</t>
  </si>
  <si>
    <t>HP EAST MISC. EXPENDITURE</t>
  </si>
  <si>
    <t>NEW ADULT ED BUILDING MIS</t>
  </si>
  <si>
    <t>HIGHPOINT EAST RENOVATION</t>
  </si>
  <si>
    <r>
      <t xml:space="preserve">Number of checks in fund 6941 - CAPITAL PROJECTS - PFC: </t>
    </r>
    <r>
      <rPr>
        <b/>
        <sz val="10"/>
        <color indexed="8"/>
        <rFont val="Arial"/>
        <charset val="1"/>
      </rPr>
      <t>3</t>
    </r>
  </si>
  <si>
    <t xml:space="preserve">Fund: 6951 - CAPITAL PROJ LOCAL FUNDS  </t>
  </si>
  <si>
    <t>Page 33 of 42</t>
  </si>
  <si>
    <t xml:space="preserve">1517170  </t>
  </si>
  <si>
    <t>86778</t>
  </si>
  <si>
    <t>UNITED RENTALS (NORTH AMERICA) INC</t>
  </si>
  <si>
    <t>FOR RESTROOM TRAILERS (2)</t>
  </si>
  <si>
    <t xml:space="preserve">1517261  </t>
  </si>
  <si>
    <r>
      <t xml:space="preserve">Number of checks in fund 6951 - CAPITAL PROJ LOCAL FUNDS: </t>
    </r>
    <r>
      <rPr>
        <b/>
        <sz val="10"/>
        <color indexed="8"/>
        <rFont val="Arial"/>
        <charset val="1"/>
      </rPr>
      <t>2</t>
    </r>
  </si>
  <si>
    <t xml:space="preserve">Fund: 6961 - LA PORTE HS CONSTRUCTION  </t>
  </si>
  <si>
    <t xml:space="preserve">1517016  </t>
  </si>
  <si>
    <t>87675</t>
  </si>
  <si>
    <t>SWART ARCHITECTS INC</t>
  </si>
  <si>
    <t>AMENDED ARCHITECT FEE: 7.</t>
  </si>
  <si>
    <t xml:space="preserve">1517086  </t>
  </si>
  <si>
    <t>88594</t>
  </si>
  <si>
    <t>NASH INDUSTRIES INC</t>
  </si>
  <si>
    <t>RENOVATIONS TO THE EXISTI</t>
  </si>
  <si>
    <t xml:space="preserve">V1517041  </t>
  </si>
  <si>
    <t>REPLACING THE CAMERA, FIR</t>
  </si>
  <si>
    <r>
      <t xml:space="preserve">Number of checks in fund 6961 - LA PORTE HS CONSTRUCTION: </t>
    </r>
    <r>
      <rPr>
        <b/>
        <sz val="10"/>
        <color indexed="8"/>
        <rFont val="Arial"/>
        <charset val="1"/>
      </rPr>
      <t>3</t>
    </r>
  </si>
  <si>
    <t xml:space="preserve">Fund: 7111 - CHOICE PARTNERS  </t>
  </si>
  <si>
    <t xml:space="preserve">1516996  </t>
  </si>
  <si>
    <t>84028</t>
  </si>
  <si>
    <t>ION WAVE TECHNOLOGIES, INC.</t>
  </si>
  <si>
    <t>AMENDMENT TO THE AGREEMEN</t>
  </si>
  <si>
    <t xml:space="preserve">1517066  </t>
  </si>
  <si>
    <t>HUTCH 72"</t>
  </si>
  <si>
    <t>72X36 DESK SHELL</t>
  </si>
  <si>
    <t>BBF PEDESTAL</t>
  </si>
  <si>
    <t>30X66 TOP</t>
  </si>
  <si>
    <t>72X24 CREDENZA SHELL</t>
  </si>
  <si>
    <t>OVERHEAD STORAGE</t>
  </si>
  <si>
    <t>24X36 LATERAL FILE</t>
  </si>
  <si>
    <t>BOX/BOX/FILE PEDESTAL</t>
  </si>
  <si>
    <t>5 SHELF BOOKCASE X 2</t>
  </si>
  <si>
    <t>HUTCH BACK X 9</t>
  </si>
  <si>
    <t>HUTCH BACK</t>
  </si>
  <si>
    <t>36X72 DESK SHELL</t>
  </si>
  <si>
    <t>24X48 BRIDGE</t>
  </si>
  <si>
    <t>4 DRAWER LATERAL FILE</t>
  </si>
  <si>
    <t>FILE/FILE PEDESTAL</t>
  </si>
  <si>
    <t>CONTRACT FOR SERVICES FOR</t>
  </si>
  <si>
    <t xml:space="preserve">V1517036  </t>
  </si>
  <si>
    <t>87910</t>
  </si>
  <si>
    <t>ANN MARIE HARBOUR</t>
  </si>
  <si>
    <t>FIELD REPRESENTATIVE DAIL</t>
  </si>
  <si>
    <t>FI8ELD REPRESENTATIVE REI</t>
  </si>
  <si>
    <t xml:space="preserve">V1517109  </t>
  </si>
  <si>
    <t>FIELD REPRESENTATIVE REIM</t>
  </si>
  <si>
    <t xml:space="preserve">V1517185  </t>
  </si>
  <si>
    <t>87611</t>
  </si>
  <si>
    <t>KRISTI LYNN NICHOLS</t>
  </si>
  <si>
    <t>ISM-RGV</t>
  </si>
  <si>
    <t>Page 34 of 42</t>
  </si>
  <si>
    <t xml:space="preserve">V1517188  </t>
  </si>
  <si>
    <t xml:space="preserve">V1517194  </t>
  </si>
  <si>
    <t>87224</t>
  </si>
  <si>
    <t>STEPHEN K KENDRICK</t>
  </si>
  <si>
    <t>STASMO SUMMER CONFERE</t>
  </si>
  <si>
    <t xml:space="preserve">V1517200  </t>
  </si>
  <si>
    <t>82571</t>
  </si>
  <si>
    <t>SHORT ENTERPRISE, INC/WEBREVELATION</t>
  </si>
  <si>
    <t>HCDE SERVICES AGREEMENT F</t>
  </si>
  <si>
    <t>PLASTIC CAM COVER ICAMCOV</t>
  </si>
  <si>
    <t>SET UP FEE 30.00</t>
  </si>
  <si>
    <t xml:space="preserve">V1517290  </t>
  </si>
  <si>
    <r>
      <t xml:space="preserve">Number of checks in fund 7111 - CHOICE PARTNERS: </t>
    </r>
    <r>
      <rPr>
        <b/>
        <sz val="10"/>
        <color indexed="8"/>
        <rFont val="Arial"/>
        <charset val="1"/>
      </rPr>
      <t>12</t>
    </r>
  </si>
  <si>
    <t xml:space="preserve">Fund: 7531 - ISF-WORKERS COMPENSATION  </t>
  </si>
  <si>
    <t xml:space="preserve">1517255  </t>
  </si>
  <si>
    <t>57380</t>
  </si>
  <si>
    <t>TEXAS ASSOCIATION OF SCHOOL BOARDS</t>
  </si>
  <si>
    <t>WORKERS' COMPENSATION COV</t>
  </si>
  <si>
    <r>
      <t xml:space="preserve">Number of checks in fund 7531 - ISF-WORKERS COMPENSATION: </t>
    </r>
    <r>
      <rPr>
        <b/>
        <sz val="10"/>
        <color indexed="8"/>
        <rFont val="Arial"/>
        <charset val="1"/>
      </rPr>
      <t>1</t>
    </r>
  </si>
  <si>
    <t xml:space="preserve">Fund: 7991 - ISF-FACILITIES  </t>
  </si>
  <si>
    <t xml:space="preserve">1516962  </t>
  </si>
  <si>
    <t>84789</t>
  </si>
  <si>
    <t>BASELINE PAVING &amp; CONSTRUCTION INC</t>
  </si>
  <si>
    <t>WILL PROVIDE LABOR, EQUIP</t>
  </si>
  <si>
    <t xml:space="preserve">1516985  </t>
  </si>
  <si>
    <t>PA2021-0848 SERVICE C</t>
  </si>
  <si>
    <t xml:space="preserve">1516986  </t>
  </si>
  <si>
    <t>29917</t>
  </si>
  <si>
    <t>HARRIS COUNTY TOLL ROAD AUTHORITY</t>
  </si>
  <si>
    <t>OPEN PURCHASE ORDER FOR H</t>
  </si>
  <si>
    <t>JUNE2021 TOLL</t>
  </si>
  <si>
    <t>MAY2021 TOLL</t>
  </si>
  <si>
    <t xml:space="preserve">1517002  </t>
  </si>
  <si>
    <t>82060</t>
  </si>
  <si>
    <t>METROPOLITAN LANDSCAPE MGMT INC</t>
  </si>
  <si>
    <t>CLEAN UP DEAD PALM FRAWNS</t>
  </si>
  <si>
    <t xml:space="preserve">1517004  </t>
  </si>
  <si>
    <t>86248</t>
  </si>
  <si>
    <t>MILLENNIUM PROJECT SOLUTIONS, INC.</t>
  </si>
  <si>
    <t>PERFORM AN EMERGENCY EGRE</t>
  </si>
  <si>
    <t>Page 35 of 42</t>
  </si>
  <si>
    <t>ELECT 042621-052421</t>
  </si>
  <si>
    <t>ELECT 042121-051921</t>
  </si>
  <si>
    <t>ELECT 042221-052021</t>
  </si>
  <si>
    <t>ELECT 040921-050921</t>
  </si>
  <si>
    <t>ELECT 052521-062321</t>
  </si>
  <si>
    <t>ELECT 052721-062721</t>
  </si>
  <si>
    <t>ELECT 051021-060821</t>
  </si>
  <si>
    <t>ELECT 040821-050621</t>
  </si>
  <si>
    <t>ELECT 042821-052621</t>
  </si>
  <si>
    <t>ELECT 041521-051321</t>
  </si>
  <si>
    <t>ELECT 052121-062121</t>
  </si>
  <si>
    <t>ELECT 042721-052521</t>
  </si>
  <si>
    <t>ELEC 052621-062421</t>
  </si>
  <si>
    <t>ELECT 052021-062021</t>
  </si>
  <si>
    <t>ELECT 051421-061421</t>
  </si>
  <si>
    <t>ELECT050521-060321</t>
  </si>
  <si>
    <t>ELCT 042121-051921</t>
  </si>
  <si>
    <t>ELECT 040621-050421</t>
  </si>
  <si>
    <t>ELECT 052621-062421</t>
  </si>
  <si>
    <t>ELECT 050721-060721</t>
  </si>
  <si>
    <t>GAS 062521-072621</t>
  </si>
  <si>
    <t>GAS 062921-072821</t>
  </si>
  <si>
    <t>Page 36 of 42</t>
  </si>
  <si>
    <t xml:space="preserve">1517065  </t>
  </si>
  <si>
    <t>REPLACE COMPRESSOR ON UNI</t>
  </si>
  <si>
    <t>REPLACEMENT TRANSDUCER CI</t>
  </si>
  <si>
    <t>REPLACEMENT OF COMPRESSOR</t>
  </si>
  <si>
    <t xml:space="preserve">1517068  </t>
  </si>
  <si>
    <t>29829</t>
  </si>
  <si>
    <t>HARRIS COUNTY MUD #5</t>
  </si>
  <si>
    <t>WATER 061621-071421</t>
  </si>
  <si>
    <t xml:space="preserve">1517071  </t>
  </si>
  <si>
    <t>SSS 20 GREEN SCRUB PAD 5/</t>
  </si>
  <si>
    <t>WATER 061821-072021</t>
  </si>
  <si>
    <t>WATER 062221-072221</t>
  </si>
  <si>
    <t>WATER 061521-072021</t>
  </si>
  <si>
    <t>WATER 061821-072921</t>
  </si>
  <si>
    <t>WATER 061/821-072021</t>
  </si>
  <si>
    <t>WATER 062621-072821</t>
  </si>
  <si>
    <t>WATER 061721-072221</t>
  </si>
  <si>
    <t>WATER 062121-072021</t>
  </si>
  <si>
    <t>WATER 062921-073021</t>
  </si>
  <si>
    <t>WATER 061721-071921</t>
  </si>
  <si>
    <t>WATER063021-072021</t>
  </si>
  <si>
    <t>Page 37 of 42</t>
  </si>
  <si>
    <t xml:space="preserve">1517083  </t>
  </si>
  <si>
    <t>JUNE2021</t>
  </si>
  <si>
    <t>Page 38 of 42</t>
  </si>
  <si>
    <t xml:space="preserve">1517088  </t>
  </si>
  <si>
    <t>88760</t>
  </si>
  <si>
    <t>POWERSECURE INC</t>
  </si>
  <si>
    <t>PA2021-0829 ADMIN BLD</t>
  </si>
  <si>
    <t>PA2021-0829</t>
  </si>
  <si>
    <t xml:space="preserve">1517092  </t>
  </si>
  <si>
    <t>50335</t>
  </si>
  <si>
    <t>ROYALWOOD MUD</t>
  </si>
  <si>
    <t>WATER 061721-071521</t>
  </si>
  <si>
    <t xml:space="preserve">1517094  </t>
  </si>
  <si>
    <t>53060</t>
  </si>
  <si>
    <t>SATCO SERVICE INC</t>
  </si>
  <si>
    <t>FOR THE MONTHLY SWEEPING</t>
  </si>
  <si>
    <t xml:space="preserve">1517095  </t>
  </si>
  <si>
    <t>58844</t>
  </si>
  <si>
    <t>TEXAS POLITICAL SUBDIVISIONS</t>
  </si>
  <si>
    <t>PA2021-0828 INV:1288</t>
  </si>
  <si>
    <t>JUL21 TRASH PICK-UP</t>
  </si>
  <si>
    <t>AUG21 TRASH PICK-UP</t>
  </si>
  <si>
    <t xml:space="preserve">1517133  </t>
  </si>
  <si>
    <t>86282</t>
  </si>
  <si>
    <t>ATLAS UNIVERSAL INC</t>
  </si>
  <si>
    <t>CLEAN &amp; PREPARE AREAS,REM</t>
  </si>
  <si>
    <t>CLEAN &amp; PREPARE AREAS, AP</t>
  </si>
  <si>
    <t xml:space="preserve">1517136  </t>
  </si>
  <si>
    <t>GAS 070821-080921</t>
  </si>
  <si>
    <t>GAS 070621-080421</t>
  </si>
  <si>
    <t>GAS 070921-080921</t>
  </si>
  <si>
    <t xml:space="preserve">1517142  </t>
  </si>
  <si>
    <t>82491</t>
  </si>
  <si>
    <t>DURA PIER FACILITIES SERVICES LTD</t>
  </si>
  <si>
    <t>REMOVE EXISTING DOOR AND</t>
  </si>
  <si>
    <t xml:space="preserve">1517143  </t>
  </si>
  <si>
    <t>PA2021-0847 INSTALL</t>
  </si>
  <si>
    <t>REPAIR LEAK TO UNIT #7 AT</t>
  </si>
  <si>
    <t>LEMON FURNITURE POLISH /</t>
  </si>
  <si>
    <t>HIL BOWL CLIP CITRUS 12BX</t>
  </si>
  <si>
    <t xml:space="preserve">1517148  </t>
  </si>
  <si>
    <t>WATER061821-072021</t>
  </si>
  <si>
    <t xml:space="preserve">1517154  </t>
  </si>
  <si>
    <t>88033</t>
  </si>
  <si>
    <t>LETSOS COMPANY</t>
  </si>
  <si>
    <t>PA2021-0892 REPAIRS</t>
  </si>
  <si>
    <t>Page 39 of 42</t>
  </si>
  <si>
    <t>ELECT JULY21</t>
  </si>
  <si>
    <t xml:space="preserve">1517178  </t>
  </si>
  <si>
    <t>84910</t>
  </si>
  <si>
    <t>WRIGHT NATIONAL FLOOD INSURANCE</t>
  </si>
  <si>
    <t>FLOOD INSURANCE RENEWAL F</t>
  </si>
  <si>
    <t>GAS 071521-081321</t>
  </si>
  <si>
    <t>PA2021-0880 SERVICE C</t>
  </si>
  <si>
    <t>PA2021-0846 SERVICE C</t>
  </si>
  <si>
    <t xml:space="preserve">1517233  </t>
  </si>
  <si>
    <t>SSS GRIPPER TOILET DEO LI</t>
  </si>
  <si>
    <t xml:space="preserve">1517235  </t>
  </si>
  <si>
    <t>WATER 081621</t>
  </si>
  <si>
    <t>WATER 071321-081221</t>
  </si>
  <si>
    <t xml:space="preserve">1517243  </t>
  </si>
  <si>
    <t>SEARCH FOR BROKEN LINES/R</t>
  </si>
  <si>
    <t xml:space="preserve">1517259  </t>
  </si>
  <si>
    <t>59870</t>
  </si>
  <si>
    <t>THYSSENKRUPP ELEVATOR CORP</t>
  </si>
  <si>
    <t>MAINTENANCE ON THE ELEVAT</t>
  </si>
  <si>
    <t>MAINTENANCE AGREEMENT/SER</t>
  </si>
  <si>
    <t>Page 40 of 42</t>
  </si>
  <si>
    <t xml:space="preserve">1517268  </t>
  </si>
  <si>
    <t>TRASH PCI UP AUG21</t>
  </si>
  <si>
    <t>AUG21  TRASH PICK-UP</t>
  </si>
  <si>
    <t xml:space="preserve">1517271  </t>
  </si>
  <si>
    <t>INS 8003 E. SAM HOUST</t>
  </si>
  <si>
    <t>PA2021-0830 SUPPLIES</t>
  </si>
  <si>
    <t xml:space="preserve">V1517039  </t>
  </si>
  <si>
    <t>31720</t>
  </si>
  <si>
    <t>COPESAN SERVICES INC</t>
  </si>
  <si>
    <t>PA2021-0853</t>
  </si>
  <si>
    <t>PA2021-0852</t>
  </si>
  <si>
    <t>PA2021-0851</t>
  </si>
  <si>
    <t>MONTHLY PEST CONTROL SERV</t>
  </si>
  <si>
    <t>TO PROVIDE  MATERIAL, LAB</t>
  </si>
  <si>
    <t>DEFICIENCY REPAIR OF THE</t>
  </si>
  <si>
    <t xml:space="preserve">V1517115  </t>
  </si>
  <si>
    <t>46604</t>
  </si>
  <si>
    <t>THOMAS W PLAPP</t>
  </si>
  <si>
    <t>PA2021-0864</t>
  </si>
  <si>
    <t>PA2021-0864 SRVC CALL</t>
  </si>
  <si>
    <t xml:space="preserve">V1517124  </t>
  </si>
  <si>
    <t>84446</t>
  </si>
  <si>
    <t>ALBERT V VALADEZ</t>
  </si>
  <si>
    <t>LENOVO THINKCENTRE M80S S</t>
  </si>
  <si>
    <t xml:space="preserve">V1517190  </t>
  </si>
  <si>
    <t>PA2021-0874 ADMIN BLD</t>
  </si>
  <si>
    <t>PA2021-0874 NPO</t>
  </si>
  <si>
    <t>PA2021-0874 ADMIN</t>
  </si>
  <si>
    <t>Page 41 of 42</t>
  </si>
  <si>
    <t>LENOVO THINK CENTRE M920-</t>
  </si>
  <si>
    <t>VIEWSONIC / LED MONITOR /</t>
  </si>
  <si>
    <t>CDW AUTOPILOT BASE / PART</t>
  </si>
  <si>
    <t xml:space="preserve">V1517291  </t>
  </si>
  <si>
    <t>MONTHLY PEST CONTROL AT B</t>
  </si>
  <si>
    <t>MONTHLY PEST CONTROL AT</t>
  </si>
  <si>
    <t>PA2021-0861 TERMITE C</t>
  </si>
  <si>
    <t>MONTHLY PEST CONTROL AT J</t>
  </si>
  <si>
    <t>PA2021-0936 INSPECTIO</t>
  </si>
  <si>
    <r>
      <t xml:space="preserve">Number of checks in fund 7991 - ISF-FACILITIES: </t>
    </r>
    <r>
      <rPr>
        <b/>
        <sz val="10"/>
        <color indexed="8"/>
        <rFont val="Arial"/>
        <charset val="1"/>
      </rPr>
      <t>47</t>
    </r>
  </si>
  <si>
    <t xml:space="preserve">Fund: 8151 - COURTESY COMMITTEE  </t>
  </si>
  <si>
    <t xml:space="preserve">1517054  </t>
  </si>
  <si>
    <t>FLOWER OR PLANT DELIVERY</t>
  </si>
  <si>
    <t xml:space="preserve">1517135  </t>
  </si>
  <si>
    <r>
      <t xml:space="preserve">Number of checks in fund 8151 - COURTESY COMMITTEE: </t>
    </r>
    <r>
      <rPr>
        <b/>
        <sz val="10"/>
        <color indexed="8"/>
        <rFont val="Arial"/>
        <charset val="1"/>
      </rPr>
      <t>2</t>
    </r>
  </si>
  <si>
    <t xml:space="preserve">Fund: 8291 - BLAIR ENDOWMENT FUND  </t>
  </si>
  <si>
    <t xml:space="preserve">1517220  </t>
  </si>
  <si>
    <t>88878</t>
  </si>
  <si>
    <t>ANE' NYOKA EBIE-MOUTON</t>
  </si>
  <si>
    <t>2021 AWARD TEACHING E</t>
  </si>
  <si>
    <r>
      <t xml:space="preserve">Number of checks in fund 8291 - BLAIR ENDOWMENT FUND: </t>
    </r>
    <r>
      <rPr>
        <b/>
        <sz val="10"/>
        <color indexed="8"/>
        <rFont val="Arial"/>
        <charset val="1"/>
      </rPr>
      <t>1</t>
    </r>
  </si>
  <si>
    <r>
      <t>Total number of checks in report:</t>
    </r>
    <r>
      <rPr>
        <b/>
        <sz val="10"/>
        <color indexed="8"/>
        <rFont val="Arial"/>
        <charset val="1"/>
      </rPr>
      <t xml:space="preserve"> 361</t>
    </r>
  </si>
  <si>
    <r>
      <t>Amount total:</t>
    </r>
    <r>
      <rPr>
        <b/>
        <sz val="10"/>
        <color indexed="8"/>
        <rFont val="Arial"/>
        <charset val="1"/>
      </rPr>
      <t xml:space="preserve"> </t>
    </r>
  </si>
  <si>
    <t>Page 42 of 42</t>
  </si>
  <si>
    <t>HCDE Procurement Card Report</t>
  </si>
  <si>
    <t>August Statement</t>
  </si>
  <si>
    <t>001 - Superintendent's Office</t>
  </si>
  <si>
    <t>2021-07-08</t>
  </si>
  <si>
    <t>TST* ACME OYSTER HOUSE</t>
  </si>
  <si>
    <t>64150000</t>
  </si>
  <si>
    <t>Business meeting lunch</t>
  </si>
  <si>
    <t>2021-07-13</t>
  </si>
  <si>
    <t>PAPPAS SEAFOOD HOUSE#0</t>
  </si>
  <si>
    <t>2021-07-20</t>
  </si>
  <si>
    <t>WAL-MART #4526</t>
  </si>
  <si>
    <t>64180000</t>
  </si>
  <si>
    <t>Business meeting refreshments reimbursed</t>
  </si>
  <si>
    <t>Business meeting refreshments without tax charged</t>
  </si>
  <si>
    <t>Business meeting refreshments</t>
  </si>
  <si>
    <t>2021-07-22</t>
  </si>
  <si>
    <t>COURTYARD AUSTIN PFLU</t>
  </si>
  <si>
    <t>64110000</t>
  </si>
  <si>
    <t>Employee travel lodging</t>
  </si>
  <si>
    <t>2021-07-27</t>
  </si>
  <si>
    <t>PREMIER PARKING - 400</t>
  </si>
  <si>
    <t>64170000</t>
  </si>
  <si>
    <t>Local daily mileage/parking</t>
  </si>
  <si>
    <t>2021-07-29</t>
  </si>
  <si>
    <t>TEXAS ASSN SCHOOL BOAR</t>
  </si>
  <si>
    <t>64140000</t>
  </si>
  <si>
    <t>Split - Employee travel registration fees (12.5%)</t>
  </si>
  <si>
    <t>2021-08-02</t>
  </si>
  <si>
    <t>HOUSTON NW CHAMBER</t>
  </si>
  <si>
    <t>64940000</t>
  </si>
  <si>
    <t>Workshop registration and fees</t>
  </si>
  <si>
    <t>005 - Center for Safe and Secure Schools</t>
  </si>
  <si>
    <t>2021-07-07</t>
  </si>
  <si>
    <t>BUTLER BUSINESS PRODUC</t>
  </si>
  <si>
    <t>63990000</t>
  </si>
  <si>
    <t>Toners for Printers</t>
  </si>
  <si>
    <t>General Supplies for Workshops</t>
  </si>
  <si>
    <t>2021-07-09</t>
  </si>
  <si>
    <t>IN *TBK HOLDING LLC</t>
  </si>
  <si>
    <t>Lunch - Equity Bootcamp Day 1</t>
  </si>
  <si>
    <t>2021-07-10</t>
  </si>
  <si>
    <t>WAL-MART #2439</t>
  </si>
  <si>
    <t>Split - General Supplies (37.47%)</t>
  </si>
  <si>
    <t>Split - Refreshments for Workshop (62.53%)</t>
  </si>
  <si>
    <t>2021-07-11</t>
  </si>
  <si>
    <t>OFFICE DEPOT #2224</t>
  </si>
  <si>
    <t>63960000</t>
  </si>
  <si>
    <t>Printing for Dr. Cleveland Workshop</t>
  </si>
  <si>
    <t>ESTHERS CAJUN CAFE</t>
  </si>
  <si>
    <t>Lunch - Equity Bootcamp Day 2</t>
  </si>
  <si>
    <t>WAL-MART #0522</t>
  </si>
  <si>
    <t>General Supplies - Office</t>
  </si>
  <si>
    <t>IN *COLOR ONE SYSTEMS,</t>
  </si>
  <si>
    <t>Posters on Foamboard Equity Bootcamp</t>
  </si>
  <si>
    <t>2021-07-12</t>
  </si>
  <si>
    <t>JASON'S DELI TNY 028</t>
  </si>
  <si>
    <t>Breakfast - Equity Bootcamp</t>
  </si>
  <si>
    <t>WM SUPERCENTER #522</t>
  </si>
  <si>
    <t>Split - General Supplies (58.08%)</t>
  </si>
  <si>
    <t>Split - Refreshments for Workshop (41.92%)</t>
  </si>
  <si>
    <t>General Supplies - Workshops</t>
  </si>
  <si>
    <t>WM SUPERCENTER #3640</t>
  </si>
  <si>
    <t>Split - General Supplies (81.77%)</t>
  </si>
  <si>
    <t>Split - Refreshments for Meeting (18.23%)</t>
  </si>
  <si>
    <t>Breakfast - Equity Bootcamp Day 2</t>
  </si>
  <si>
    <t>Refreshments for Workshop</t>
  </si>
  <si>
    <t>J. HARDING &amp; CO</t>
  </si>
  <si>
    <t>64990000</t>
  </si>
  <si>
    <t>Shirts for Staff</t>
  </si>
  <si>
    <t>IN *STS BRAND</t>
  </si>
  <si>
    <t>E&amp;E Attire for Staff</t>
  </si>
  <si>
    <t>2021-07-14</t>
  </si>
  <si>
    <t>THE EXPERIENCE MANAGEM</t>
  </si>
  <si>
    <t>REFUND - X4 Summit Registration</t>
  </si>
  <si>
    <t>UNITED    01676096029230</t>
  </si>
  <si>
    <t>64130000</t>
  </si>
  <si>
    <t>Airline Ticket for Conference</t>
  </si>
  <si>
    <t>Breakfast - Equity Bootcamp Day 3</t>
  </si>
  <si>
    <t>Lunch - Equity Bootcamp Day 3</t>
  </si>
  <si>
    <t>2021-07-15</t>
  </si>
  <si>
    <t>Breakfast - Equity Bootcamp Day 4</t>
  </si>
  <si>
    <t>2021-07-16</t>
  </si>
  <si>
    <t>TST* GATLIN S BBQ</t>
  </si>
  <si>
    <t>Lunch - Equity Bootcamp Day 4</t>
  </si>
  <si>
    <t>2021-07-18</t>
  </si>
  <si>
    <t>OFFICE DEPOT #416</t>
  </si>
  <si>
    <t>General Supplies for Em. Ops Meeting</t>
  </si>
  <si>
    <t>FEDEX OFFIC21000021097</t>
  </si>
  <si>
    <t>Copies for Workshops</t>
  </si>
  <si>
    <t>Report date: 9/9/2021</t>
  </si>
  <si>
    <t>Page 1 of 20</t>
  </si>
  <si>
    <t>HCDE Procurement Card Report - August Statement</t>
  </si>
  <si>
    <t>2021-07-19</t>
  </si>
  <si>
    <t>Breakfast/Snacks - Cohort Series Day 1</t>
  </si>
  <si>
    <t>Breakfast/Snacks - Cohort Series Day 2</t>
  </si>
  <si>
    <t>WAL-MART #3640</t>
  </si>
  <si>
    <t>Refreshments for Cohort</t>
  </si>
  <si>
    <t>2021-07-21</t>
  </si>
  <si>
    <t>COURTYARD BY MARRIOTT-</t>
  </si>
  <si>
    <t>Lodging for Workshop Presentation</t>
  </si>
  <si>
    <t>LA MADELEINE TANGLEWOO</t>
  </si>
  <si>
    <t>Lunch - Em. Ops. Meeting</t>
  </si>
  <si>
    <t>Breakfast for Leadership Cohort Day 3</t>
  </si>
  <si>
    <t>Shirt for Staff member</t>
  </si>
  <si>
    <t>2021-07-26</t>
  </si>
  <si>
    <t>UNITED    01699333497680</t>
  </si>
  <si>
    <t>Airline Fee for Conference</t>
  </si>
  <si>
    <t>TAXI SVC GRETNA</t>
  </si>
  <si>
    <t>Transportation at Conference</t>
  </si>
  <si>
    <t>HILTON HOTELS</t>
  </si>
  <si>
    <t>Lodging at Conference</t>
  </si>
  <si>
    <t>Lodging Expense for Conference</t>
  </si>
  <si>
    <t>2021-07-30</t>
  </si>
  <si>
    <t>TAXI SVC METAIRIE</t>
  </si>
  <si>
    <t>2021-07-31</t>
  </si>
  <si>
    <t>PREFLIGHT - HOUSTON HO</t>
  </si>
  <si>
    <t>Airport Parking for Conference</t>
  </si>
  <si>
    <t>UNITED    01699344086204</t>
  </si>
  <si>
    <t>Airline Fee - Conference</t>
  </si>
  <si>
    <t>010 - Board of Trustees</t>
  </si>
  <si>
    <t>AMAZON.COM*299PR25C0</t>
  </si>
  <si>
    <t>General supplies</t>
  </si>
  <si>
    <t>OFFICE DEPOT #2809</t>
  </si>
  <si>
    <t>HUNGRY FARMER BAR-B-Q</t>
  </si>
  <si>
    <t>Business meeting meal</t>
  </si>
  <si>
    <t>64190003</t>
  </si>
  <si>
    <t>Split - Employee travel registration fees (87.5%)</t>
  </si>
  <si>
    <t>2021-08-03</t>
  </si>
  <si>
    <t>Promotional Apparel for HCDE Trustee, David Brown</t>
  </si>
  <si>
    <t>Page 2 of 20</t>
  </si>
  <si>
    <t>011 - Assistant Superintendent-Parker</t>
  </si>
  <si>
    <t>AMAZON.COM*2E2KV2MS0</t>
  </si>
  <si>
    <t>Battery for Battery backup, Jonathan Parker</t>
  </si>
  <si>
    <t>Supplies for Virtural Tech Day</t>
  </si>
  <si>
    <t>WAL-MART #5959</t>
  </si>
  <si>
    <t>AUDIBLE US</t>
  </si>
  <si>
    <t>63290000</t>
  </si>
  <si>
    <t>Credit for audio book</t>
  </si>
  <si>
    <t>PAPPADEAUX SFD 69</t>
  </si>
  <si>
    <t>AUDIBLE</t>
  </si>
  <si>
    <t>HOUSTON CHRONICLE CIRC</t>
  </si>
  <si>
    <t>Subscription for Jonathan Parker</t>
  </si>
  <si>
    <t>GRACES ON KIRBY</t>
  </si>
  <si>
    <t>2021-07-28</t>
  </si>
  <si>
    <t>WM SUPERCENTER #744</t>
  </si>
  <si>
    <t>WM SUPERCENTER #4298</t>
  </si>
  <si>
    <t>Resistration TASATASB  Convention, Jonathan Parker</t>
  </si>
  <si>
    <t>AMZN MKTP US*2P7KO2420</t>
  </si>
  <si>
    <t>Supplies for Virtual Tech Day</t>
  </si>
  <si>
    <t>Tshirts for Virtural Tech day</t>
  </si>
  <si>
    <t>TST* CAFE EXPRESS - RI</t>
  </si>
  <si>
    <t>Business Meeting Meal, Senior Directors Mtg</t>
  </si>
  <si>
    <t>2021-08-04</t>
  </si>
  <si>
    <t>AMZN MKTP US*2P1ZX7D71</t>
  </si>
  <si>
    <t>Reading Materials</t>
  </si>
  <si>
    <t>Page 3 of 20</t>
  </si>
  <si>
    <t>012 - Assistant Superintendent-McLeod</t>
  </si>
  <si>
    <t>SOUTHWES  5261407277289</t>
  </si>
  <si>
    <t>Flight for Safety Conf. New Orleans 7/26/21</t>
  </si>
  <si>
    <t>Adult Education &amp; Admin Team apparel</t>
  </si>
  <si>
    <t>Reg Fee Credit for Cancelled X4 Summit</t>
  </si>
  <si>
    <t>SUPPLIES</t>
  </si>
  <si>
    <t>2021-07-25</t>
  </si>
  <si>
    <t>AMAZON.COM*2P5WT54R1</t>
  </si>
  <si>
    <t>UBER   PASS</t>
  </si>
  <si>
    <t>Uber Services for Safety Conf. 7/26/21</t>
  </si>
  <si>
    <t>LYFT   RIDE MON 10AM</t>
  </si>
  <si>
    <t>Lyft Services for Safety Conf. 7/26/21</t>
  </si>
  <si>
    <t>TST* NEYOW'S CREOLE CA</t>
  </si>
  <si>
    <t>Business Mtg. lunch during Safety Conf. 7/26/21</t>
  </si>
  <si>
    <t>LYFT   RIDE MON 12PM</t>
  </si>
  <si>
    <t>Lyft Services for Safety Conf. 7/27/21</t>
  </si>
  <si>
    <t>LYFT   RIDE MON 10PM</t>
  </si>
  <si>
    <t>Lyft Services for Safety Conf. 7/28/21</t>
  </si>
  <si>
    <t>LYFT   RIDE TUE 7PM</t>
  </si>
  <si>
    <t>THEPARKINGSPOT-209RC</t>
  </si>
  <si>
    <t>Airport Parking for School Safety Conf. 7/26/21</t>
  </si>
  <si>
    <t>Hotel Accommodations for School Safety Conf.</t>
  </si>
  <si>
    <t>LYFT   RIDE WED 9PM</t>
  </si>
  <si>
    <t>Lyft Services for Safety Conf. 7/29/21</t>
  </si>
  <si>
    <t>LYFT   RIDE WED 7PM</t>
  </si>
  <si>
    <t>LYFT   RIDE TUE 9PM</t>
  </si>
  <si>
    <t>Hotel Accommodations for Safety Conf. 7/26/21</t>
  </si>
  <si>
    <t>LYFT   1 RIDE 07-29</t>
  </si>
  <si>
    <t>Lyft Services for Safety Conf. 7/30/21</t>
  </si>
  <si>
    <t>Lunch for E&amp;E Directors Mtg.</t>
  </si>
  <si>
    <t>THE RUSTIC HOUSTON</t>
  </si>
  <si>
    <t>Business Lunch Meeting</t>
  </si>
  <si>
    <t>014 - Alternative Teacher Certification</t>
  </si>
  <si>
    <t>REGION 4 EDUCATION SER</t>
  </si>
  <si>
    <t>Empl trvl - conf reg &amp; fee - ECA - Lidia Zatopek</t>
  </si>
  <si>
    <t>gen supplies &amp; materials- ECA - Lidia Zatopek</t>
  </si>
  <si>
    <t>Page 4 of 20</t>
  </si>
  <si>
    <t>030 - Human Resources</t>
  </si>
  <si>
    <t>2021-07-06</t>
  </si>
  <si>
    <t>IDENTOGO - TX FINGERPR</t>
  </si>
  <si>
    <t>62990000</t>
  </si>
  <si>
    <t>Fingerprinting for applicant</t>
  </si>
  <si>
    <t>INDEED</t>
  </si>
  <si>
    <t>64960000</t>
  </si>
  <si>
    <t>Job posting advertisement - R. Torres</t>
  </si>
  <si>
    <t>USPS PO 4801740017</t>
  </si>
  <si>
    <t>64980000</t>
  </si>
  <si>
    <t>Postage</t>
  </si>
  <si>
    <t>NUTRITIONJOBS</t>
  </si>
  <si>
    <t>Job Posting advertisement - L. Nilon</t>
  </si>
  <si>
    <t>PLUMPAPER.COM</t>
  </si>
  <si>
    <t>Office supplies</t>
  </si>
  <si>
    <t>USPS PO 4832950546</t>
  </si>
  <si>
    <t>64150001</t>
  </si>
  <si>
    <t>Special Events</t>
  </si>
  <si>
    <t>WAL-MART #0752</t>
  </si>
  <si>
    <t>Employee Ice cream social - 7/19/21</t>
  </si>
  <si>
    <t>2021-07-23</t>
  </si>
  <si>
    <t>2021-07-24</t>
  </si>
  <si>
    <t>AMAZON.COM*2E6BC8IS0</t>
  </si>
  <si>
    <t>Office Supplies</t>
  </si>
  <si>
    <t>SAMSCLUB.COM</t>
  </si>
  <si>
    <t>64990005</t>
  </si>
  <si>
    <t>Trail mix day - 8/31/21 (wellness)</t>
  </si>
  <si>
    <t>AMZN MKTP US*2P6P33121</t>
  </si>
  <si>
    <t>annual staff supplies</t>
  </si>
  <si>
    <t>2021-08-01</t>
  </si>
  <si>
    <t>Tumblers bought for wellness door prizes</t>
  </si>
  <si>
    <t>Job Posting advertisement - R. Torres</t>
  </si>
  <si>
    <t>AMZN MKTP US*2P23L6TS2</t>
  </si>
  <si>
    <t>Page 5 of 20</t>
  </si>
  <si>
    <t>050 - Business Support Services</t>
  </si>
  <si>
    <t>2021-07-05</t>
  </si>
  <si>
    <t>OFFICE DEPOT #2093</t>
  </si>
  <si>
    <t>OFFICE SUPPLIES FOR DR. AMEZCUA</t>
  </si>
  <si>
    <t>AMZN MKTP US*2992K3MU0</t>
  </si>
  <si>
    <t>ADAPTERS FOR NEW COMPUTERS IN BUS SVCS</t>
  </si>
  <si>
    <t>PAYPAL *HOTL ASSN</t>
  </si>
  <si>
    <t>EJOHNSON RECRUIT VENDORS FOR RFP JULY 22, 2021</t>
  </si>
  <si>
    <t>INTUIT *</t>
  </si>
  <si>
    <t>SHARDING QUICK BOOK SUBSCRIPTION</t>
  </si>
  <si>
    <t>Page 6 of 20</t>
  </si>
  <si>
    <t>083 - Facilities Support Services</t>
  </si>
  <si>
    <t>THE HOME DEPOT #0577</t>
  </si>
  <si>
    <t>63180000</t>
  </si>
  <si>
    <t>Misc custodial supplies for 6300</t>
  </si>
  <si>
    <t>XL PARTS 041</t>
  </si>
  <si>
    <t>63170000</t>
  </si>
  <si>
    <t>Vehicle parts unit 46 - Facilities</t>
  </si>
  <si>
    <t>THE HOME DEPOT #6509</t>
  </si>
  <si>
    <t>63190000</t>
  </si>
  <si>
    <t>Credit return - Facilities</t>
  </si>
  <si>
    <t>Maintenance supplies - Facilities</t>
  </si>
  <si>
    <t>Credit return unit 46 - Facilities</t>
  </si>
  <si>
    <t>Vehicle parts unit 45 - Facilities</t>
  </si>
  <si>
    <t>CITY SUPPLY COMPANY, I</t>
  </si>
  <si>
    <t>63150000</t>
  </si>
  <si>
    <t>Building supplies - NPO</t>
  </si>
  <si>
    <t>LOWES #00681*</t>
  </si>
  <si>
    <t>Building and Maintenance supplies for 6300</t>
  </si>
  <si>
    <t>EXXONMOBIL    47942859</t>
  </si>
  <si>
    <t>63110000</t>
  </si>
  <si>
    <t>Gas unit# 26 - Facilities</t>
  </si>
  <si>
    <t>CHEVRON 0373680</t>
  </si>
  <si>
    <t>Gas unit# 46 - Facilities</t>
  </si>
  <si>
    <t>AN CHEVROLET GULF FREE</t>
  </si>
  <si>
    <t>Vehicle parts unit 45 -Facilities</t>
  </si>
  <si>
    <t>AMZN MKTP US*293J43E22</t>
  </si>
  <si>
    <t>Misc building supplies for 6300</t>
  </si>
  <si>
    <t>THE HOME DEPOT #6985</t>
  </si>
  <si>
    <t>Misc Building supplies</t>
  </si>
  <si>
    <t>Credit parts return unit 45 - Facilities</t>
  </si>
  <si>
    <t>LOWES #01145*</t>
  </si>
  <si>
    <t>EXXONMOBIL    47937743</t>
  </si>
  <si>
    <t>Gas unit# 39 - Facilities</t>
  </si>
  <si>
    <t>AMZN MKTP US*2E4CA3481</t>
  </si>
  <si>
    <t>Office supplies needed</t>
  </si>
  <si>
    <t>AMZN MKTP US*2977I27S0</t>
  </si>
  <si>
    <t>Building supplies for 6300</t>
  </si>
  <si>
    <t>CHEVRON 0108129</t>
  </si>
  <si>
    <t>Fuel for Unit #25</t>
  </si>
  <si>
    <t>FERGUSON ENT #192</t>
  </si>
  <si>
    <t>CE HOUSTON 3759</t>
  </si>
  <si>
    <t>PPG PAINTS 9621</t>
  </si>
  <si>
    <t>credit for taxes - facilities</t>
  </si>
  <si>
    <t>AMAZON.COM*290R237U2</t>
  </si>
  <si>
    <t>Misc Building supplies for 6300</t>
  </si>
  <si>
    <t>Misc Coffee supplies for 6300</t>
  </si>
  <si>
    <t>Misc Coffee and building supplies</t>
  </si>
  <si>
    <t>GRAINGER</t>
  </si>
  <si>
    <t>Facilities Office supplies</t>
  </si>
  <si>
    <t>SUNOCO 0458300100  QPS</t>
  </si>
  <si>
    <t>STOKES HARDWARE  AND S</t>
  </si>
  <si>
    <t>Maintenance supplies</t>
  </si>
  <si>
    <t>Misc Coffee and Building supplies</t>
  </si>
  <si>
    <t>AMZN MKTP US*2E98N4MX1</t>
  </si>
  <si>
    <t>Facilities Safety Videos</t>
  </si>
  <si>
    <t>O'REILLY AUTO PARTS 40</t>
  </si>
  <si>
    <t>Shop supplies - Facilities</t>
  </si>
  <si>
    <t>LOWES #00097*</t>
  </si>
  <si>
    <t>Maintenance Supplies - Facilities</t>
  </si>
  <si>
    <t>UNITED REFRIG BR #83</t>
  </si>
  <si>
    <t>JOHNSON SUPPLY   N SHE</t>
  </si>
  <si>
    <t>Misc Maintenance supplies</t>
  </si>
  <si>
    <t>CARISMA WASH - N LOOP</t>
  </si>
  <si>
    <t>62470000</t>
  </si>
  <si>
    <t>Car wash for Unit #31</t>
  </si>
  <si>
    <t>Refrigerant for Unit #501</t>
  </si>
  <si>
    <t>Vehicle parts unit 25 - Facilities</t>
  </si>
  <si>
    <t>ACE ELECTRONICS</t>
  </si>
  <si>
    <t>CHEVRON 0359347</t>
  </si>
  <si>
    <t>Gas unit# 44 - Facilities</t>
  </si>
  <si>
    <t>HOUSTON PERMITTING CTR</t>
  </si>
  <si>
    <t>64920000</t>
  </si>
  <si>
    <t>Permit - 6300 Irvington</t>
  </si>
  <si>
    <t>AMAZON.COM*2E3LJ8H60</t>
  </si>
  <si>
    <t>Misc Building/Break room supplies for 6300</t>
  </si>
  <si>
    <t>Page 7 of 20</t>
  </si>
  <si>
    <t>AMZN MKTP US*2E7R76VA0</t>
  </si>
  <si>
    <t>Misc Building supplies for Irvington</t>
  </si>
  <si>
    <t>HARBOR FREIGHT TOOLS29</t>
  </si>
  <si>
    <t>Refund tax on Dolly</t>
  </si>
  <si>
    <t>EXXONMOBIL    47939723</t>
  </si>
  <si>
    <t>CARROLL TIRE</t>
  </si>
  <si>
    <t>Tires unit 38, 45, &amp; 47 - Facilities</t>
  </si>
  <si>
    <t>1200 LB Conv ALM/Dolly</t>
  </si>
  <si>
    <t>AMZN MKTP US*2E5NN6BQ0</t>
  </si>
  <si>
    <t>Facilities Training Video</t>
  </si>
  <si>
    <t>H.L. FLAKE COMPANY</t>
  </si>
  <si>
    <t>Building supplies - 6300 Irvington</t>
  </si>
  <si>
    <t>FASTSIGNS</t>
  </si>
  <si>
    <t>maintenance supplies - facilities</t>
  </si>
  <si>
    <t>EMEDCO</t>
  </si>
  <si>
    <t>AMAZON.COM*2E8882M12</t>
  </si>
  <si>
    <t>Misc Building/Breakroom supplies</t>
  </si>
  <si>
    <t>EAGLE HAND CARWASH AND</t>
  </si>
  <si>
    <t>Car Wash/Detailing #49</t>
  </si>
  <si>
    <t>SHELL OIL 575424116QPS</t>
  </si>
  <si>
    <t>Fuel Unit #49</t>
  </si>
  <si>
    <t>AMZN MKTP US*2E9CQ36H2</t>
  </si>
  <si>
    <t>Irvington 5th Floor supplies</t>
  </si>
  <si>
    <t>TURNER'S HARDWARE</t>
  </si>
  <si>
    <t>EXXONMOBIL    47942693</t>
  </si>
  <si>
    <t>Gas unit 8 - Facilities</t>
  </si>
  <si>
    <t>Building supplies and materials 6300</t>
  </si>
  <si>
    <t>THE WEBSTAURANT STORE</t>
  </si>
  <si>
    <t>Tea Bags for 6300</t>
  </si>
  <si>
    <t>CHEVRON 0379276</t>
  </si>
  <si>
    <t>THE HOME DEPOT #6507</t>
  </si>
  <si>
    <t>Keys made for Facilities</t>
  </si>
  <si>
    <t>C OF H SOLID WASTE MGT</t>
  </si>
  <si>
    <t>Building Permit - NPO</t>
  </si>
  <si>
    <t>SUMMIT ELECTRIC SUPPLY</t>
  </si>
  <si>
    <t>Building supplies - Fortis</t>
  </si>
  <si>
    <t>Vehicle parts unit 16 - Facilities</t>
  </si>
  <si>
    <t>Vehicle parts unit 38 - Facilities</t>
  </si>
  <si>
    <t>HAYES TRUCK GROUP</t>
  </si>
  <si>
    <t>EXXONMOBIL    47943014</t>
  </si>
  <si>
    <t>HCDE Embroidery (taxes refunded from previous).</t>
  </si>
  <si>
    <t>HCDE Logo Embroidery (taxes included but refunded)</t>
  </si>
  <si>
    <t>Building supplies - 3811 Caplin</t>
  </si>
  <si>
    <t>Building supplies and materials/6300</t>
  </si>
  <si>
    <t>SHELL OIL 12376866005</t>
  </si>
  <si>
    <t>Gas unit 2 - Facilities</t>
  </si>
  <si>
    <t>EZCATEROLIVE GARDEN</t>
  </si>
  <si>
    <t>Emergency meeting for Facilities</t>
  </si>
  <si>
    <t>KROGER #354</t>
  </si>
  <si>
    <t>Supplies for Emergency procedures</t>
  </si>
  <si>
    <t>AMZN MKTP US*2P7347DN1</t>
  </si>
  <si>
    <t>Phone charger needed for Rich</t>
  </si>
  <si>
    <t>Page 8 of 20</t>
  </si>
  <si>
    <t>Credit for return parts unit 38 - Facilities</t>
  </si>
  <si>
    <t>Shop parts/supplies  - Facilities</t>
  </si>
  <si>
    <t>084 - Facilities Operations</t>
  </si>
  <si>
    <t>Building supplies -ABC East</t>
  </si>
  <si>
    <t>Building supplies - ABS West</t>
  </si>
  <si>
    <t>SHERWIN WILLIAMS 70745</t>
  </si>
  <si>
    <t>Building supplies -Fortis</t>
  </si>
  <si>
    <t>THE HOME DEPOT #0569</t>
  </si>
  <si>
    <t>SQ *THE SHADE SHOP, IN</t>
  </si>
  <si>
    <t>Building supplies - Highpoint East</t>
  </si>
  <si>
    <t>Building supplies - ABS East</t>
  </si>
  <si>
    <t>PPG PAINTS 9618</t>
  </si>
  <si>
    <t>Building supplies - ABS east</t>
  </si>
  <si>
    <t>Building supplies - ABC East</t>
  </si>
  <si>
    <t>NEON ELECTRIC CORPORAT</t>
  </si>
  <si>
    <t>SHERWIN WILLIAMS 70738</t>
  </si>
  <si>
    <t>THE HOME DEPOT #6510</t>
  </si>
  <si>
    <t>THE HOME DEPOT #6806</t>
  </si>
  <si>
    <t>089 - Choice Facility Partners</t>
  </si>
  <si>
    <t>Office supplies for Choice</t>
  </si>
  <si>
    <t>CENTER FOR JOB ORDER C</t>
  </si>
  <si>
    <t>64970000</t>
  </si>
  <si>
    <t>CP membership dues</t>
  </si>
  <si>
    <t>Office supplies-Choice</t>
  </si>
  <si>
    <t>HUBSPOT INC.</t>
  </si>
  <si>
    <t>Subscription for CRM usage - Choice Partners</t>
  </si>
  <si>
    <t>Office supplies - Choice</t>
  </si>
  <si>
    <t>BESTBUYCOM806473851638</t>
  </si>
  <si>
    <t>Wireless Microphone for CP</t>
  </si>
  <si>
    <t>Camera, Mic and tri-pod for CP</t>
  </si>
  <si>
    <t>ALONTI CAFE &amp; CATERING</t>
  </si>
  <si>
    <t>lunch for member orientation 7.15.21</t>
  </si>
  <si>
    <t>Charge to account in error by vendor</t>
  </si>
  <si>
    <t>Credit to account correcting previous charge</t>
  </si>
  <si>
    <t>SOUTHWES  5261414992817</t>
  </si>
  <si>
    <t>Flight to Tulsa for CAPPA</t>
  </si>
  <si>
    <t>HOTELBOOKINGSERVFEE</t>
  </si>
  <si>
    <t>Booking Svc fee - refund coming</t>
  </si>
  <si>
    <t>CAPPA</t>
  </si>
  <si>
    <t>62650000</t>
  </si>
  <si>
    <t>Booth rental for CAPPA conference</t>
  </si>
  <si>
    <t>Chair-Choice</t>
  </si>
  <si>
    <t>Page 9 of 20</t>
  </si>
  <si>
    <t>089 - Choice Partners</t>
  </si>
  <si>
    <t>KROGER #346</t>
  </si>
  <si>
    <t>Refreshment-July 15th CP Member Workshop</t>
  </si>
  <si>
    <t>AMZN MKTP US*2904G3W81</t>
  </si>
  <si>
    <t>Air Diverters for AC Vents in CP front office area</t>
  </si>
  <si>
    <t>FERN EXPOSITION INDIAN</t>
  </si>
  <si>
    <t>62660000</t>
  </si>
  <si>
    <t>2021 NIGP Forum Booth Equipment-Anaheim CA</t>
  </si>
  <si>
    <t>JAX SHEPHERD</t>
  </si>
  <si>
    <t>CP Year in Review Team Meeting -07/13/2021</t>
  </si>
  <si>
    <t>VOGUE CLEANERS</t>
  </si>
  <si>
    <t>Dry Cleaning CP Conference/Event Tablecloths</t>
  </si>
  <si>
    <t>PAYPAL *SANANTONIOP</t>
  </si>
  <si>
    <t>2021 Lone Star Conference-CP Exhibitor Booth Only</t>
  </si>
  <si>
    <t>QUEEN DONUT</t>
  </si>
  <si>
    <t>Breakfast Food-CP July 15th Member Workshop</t>
  </si>
  <si>
    <t>BUC-EE'S #17</t>
  </si>
  <si>
    <t>2021 THSCA Conf-Fuel Fillup HCDE Suburban# 49</t>
  </si>
  <si>
    <t>TEXAS HIGH SCHOOL COAC</t>
  </si>
  <si>
    <t>2021 THSCA Conference</t>
  </si>
  <si>
    <t>HILTON GARDEN INN DOWN</t>
  </si>
  <si>
    <t>2021 THSCA Conference- Hilton Garden Inn SA</t>
  </si>
  <si>
    <t>RIO GRANDE VALLEY PURC</t>
  </si>
  <si>
    <t>ISM RGV2021 Timeline Conf.-CP Exhibitor Booth Only</t>
  </si>
  <si>
    <t>HOLIDAY INN EXPRESS</t>
  </si>
  <si>
    <t>2021 STASMO Conference- Holiday Inn Express Hotel</t>
  </si>
  <si>
    <t>SUNOCO 0215913500  QPS</t>
  </si>
  <si>
    <t>2021 STASMO- Fuel Fillup HCDE Suburban# 49</t>
  </si>
  <si>
    <t>Hotel for STASMO Conference - SKendrick</t>
  </si>
  <si>
    <t>TASN</t>
  </si>
  <si>
    <t>Booth deposit for TASN Conference 2022</t>
  </si>
  <si>
    <t>CHATTERS CAFE &amp; BISTRO</t>
  </si>
  <si>
    <t>Food for Vendor Orientation on 7/29/21</t>
  </si>
  <si>
    <t>2021-08-05</t>
  </si>
  <si>
    <t>FREEMAN</t>
  </si>
  <si>
    <t>txEDCON21 TASA TASB Booth# 849 Rental Equip-CP (50%)</t>
  </si>
  <si>
    <t>090 - Technology Support Services</t>
  </si>
  <si>
    <t>CDW GOVT #G847820</t>
  </si>
  <si>
    <t>Supply Item - for Charlotte Manning</t>
  </si>
  <si>
    <t>Supplies</t>
  </si>
  <si>
    <t>AMZN MKTP US*2E9M589G1</t>
  </si>
  <si>
    <t>Supply Item</t>
  </si>
  <si>
    <t>AMZN MKTP US*2E71889C1</t>
  </si>
  <si>
    <t>AMZN MKTP US*2E03452C0</t>
  </si>
  <si>
    <t>Supply Items</t>
  </si>
  <si>
    <t>WEB*NETWORKSOLUTIONS</t>
  </si>
  <si>
    <t>62450000</t>
  </si>
  <si>
    <t>Domain Renewals</t>
  </si>
  <si>
    <t>AMZN MKTP US*2E85T7IX0</t>
  </si>
  <si>
    <t>AMZN MKTP US*2P72E3VA0</t>
  </si>
  <si>
    <t>supplies</t>
  </si>
  <si>
    <t>Page 10 of 20</t>
  </si>
  <si>
    <t>092 - Marketing Services</t>
  </si>
  <si>
    <t>EIG*CONSTANTCONTACT.CO</t>
  </si>
  <si>
    <t>Client Eng.-Email Service System</t>
  </si>
  <si>
    <t>REDBOOTH</t>
  </si>
  <si>
    <t>Client Eng.-Tracking system for projects</t>
  </si>
  <si>
    <t>SHERATON NEW ORLEANS</t>
  </si>
  <si>
    <t>Hotel: Stephanie De Los Santos-"NSPRA" Convention</t>
  </si>
  <si>
    <t>TASBO</t>
  </si>
  <si>
    <t>Renewal fee for JWachs TASBO membership</t>
  </si>
  <si>
    <t>Items purchased for HCDE Staff Convocation</t>
  </si>
  <si>
    <t>ASCD</t>
  </si>
  <si>
    <t>ASCD Membership-Stephanie De Los Santos</t>
  </si>
  <si>
    <t>HOTEL*HOTELBOOKING</t>
  </si>
  <si>
    <t>J.Wachs room for TASA-TASB 2021</t>
  </si>
  <si>
    <t>Fee to book room for TASBO; booked on wrong date</t>
  </si>
  <si>
    <t>Hotel Stephanie De Los Santos TASA-TASB Convention</t>
  </si>
  <si>
    <t>Refund for TASBO room booked on wrong date.</t>
  </si>
  <si>
    <t>txEDCON21 TASA TASB Booth# 849 Rental Equip-HCDE (50%)</t>
  </si>
  <si>
    <t>093 - Chief Information Officer</t>
  </si>
  <si>
    <t>Lodging for NSPRA Conference for D. Clark</t>
  </si>
  <si>
    <t>Online Newspaper subscription- D. Clark</t>
  </si>
  <si>
    <t>NSPRA</t>
  </si>
  <si>
    <t>NSPRA membership renewal- D. Clark</t>
  </si>
  <si>
    <t>094 - External Relations</t>
  </si>
  <si>
    <t>Reading materials</t>
  </si>
  <si>
    <t>AMAZON.COM*2P1NF6VK0</t>
  </si>
  <si>
    <t>111 - Therapy Services</t>
  </si>
  <si>
    <t>64950000</t>
  </si>
  <si>
    <t>CCrabb TCASE CEC Basic Membership dues</t>
  </si>
  <si>
    <t>CCrabb-Virtual registration interactive 2021 fees</t>
  </si>
  <si>
    <t>Office staff toner cartridge</t>
  </si>
  <si>
    <t>Returning Staff HCDE logo bags of recognition</t>
  </si>
  <si>
    <t>JAYWIL SOFTWARE DEVELO</t>
  </si>
  <si>
    <t>63970000</t>
  </si>
  <si>
    <t>Software used for office resource solution</t>
  </si>
  <si>
    <t>Email Blast</t>
  </si>
  <si>
    <t>AOTA</t>
  </si>
  <si>
    <t>Therapist reading/reference material</t>
  </si>
  <si>
    <t>Page 11 of 20</t>
  </si>
  <si>
    <t>131 - ABC East</t>
  </si>
  <si>
    <t>JW MARRIOTT AUSTIN</t>
  </si>
  <si>
    <t>Expenses for Principal Jones Hotel for TCASE Confe</t>
  </si>
  <si>
    <t>OFFICE DEPOT #482</t>
  </si>
  <si>
    <t>Expense for office supplies</t>
  </si>
  <si>
    <t>TST* NOTHING BUNDT CAK</t>
  </si>
  <si>
    <t>Expenses for Staff</t>
  </si>
  <si>
    <t>PAPPAS BAR-B-Q #006Q80</t>
  </si>
  <si>
    <t>Expenses for office supplies</t>
  </si>
  <si>
    <t>132 - ABC West</t>
  </si>
  <si>
    <t>H-E-B #575</t>
  </si>
  <si>
    <t>General Supplies for Staff</t>
  </si>
  <si>
    <t>SAMS CLUB #8245</t>
  </si>
  <si>
    <t>General Supplies</t>
  </si>
  <si>
    <t>Boys Town Trading Store / Rewards for students</t>
  </si>
  <si>
    <t>Boys Town Trading Store/Rewards for students</t>
  </si>
  <si>
    <t>AMZN MKTP US*298EZ9G02</t>
  </si>
  <si>
    <t>Supplies for Staff</t>
  </si>
  <si>
    <t>General Supplies for the Staff</t>
  </si>
  <si>
    <t>EXXONMOBIL    47587100</t>
  </si>
  <si>
    <t>Fuel Gas for the Bus Field Trips</t>
  </si>
  <si>
    <t>SAMS CLUB #4769</t>
  </si>
  <si>
    <t>63980000</t>
  </si>
  <si>
    <t>Food for Classrooms</t>
  </si>
  <si>
    <t>Misc Operating Costs Supplies for the Staff</t>
  </si>
  <si>
    <t>DOLLARTREE</t>
  </si>
  <si>
    <t>63910000</t>
  </si>
  <si>
    <t>Instructional Materials for Students</t>
  </si>
  <si>
    <t>Mis Operating Cost for staff</t>
  </si>
  <si>
    <t>USPS PO 4800410056</t>
  </si>
  <si>
    <t>Certified Mail for Parents and Staff Welcome</t>
  </si>
  <si>
    <t>WM SUPERCENTER #1279</t>
  </si>
  <si>
    <t>Instructional Materials for students</t>
  </si>
  <si>
    <t>CRISIS PREVENTION</t>
  </si>
  <si>
    <t>CPI Training Supplies for the Staff</t>
  </si>
  <si>
    <t>CHEVRON 0357737</t>
  </si>
  <si>
    <t>Gas for the Van</t>
  </si>
  <si>
    <t>WAL-MART #3296</t>
  </si>
  <si>
    <t>WM SUPERCENTER #3296</t>
  </si>
  <si>
    <t>SAMSCLUB #4769</t>
  </si>
  <si>
    <t>Refreshments for meetings</t>
  </si>
  <si>
    <t>AMER ASSOC NOTARIES</t>
  </si>
  <si>
    <t>Notary Renewal for Galindo and Ochoa</t>
  </si>
  <si>
    <t>Page 12 of 20</t>
  </si>
  <si>
    <t>190 - Technology Cloud Project</t>
  </si>
  <si>
    <t>AMZN MKTP US*2E35M0J21</t>
  </si>
  <si>
    <t>Utility Carts and headphones for TLC</t>
  </si>
  <si>
    <t>White Board and gel pens for TLC Senior Director.</t>
  </si>
  <si>
    <t>BITLY.COM</t>
  </si>
  <si>
    <t>Tax exempt refund from company.</t>
  </si>
  <si>
    <t>AMZN MKTP US*2P2FU3410</t>
  </si>
  <si>
    <t>63940002</t>
  </si>
  <si>
    <t>Computer Monitor for TLC Sr. Director</t>
  </si>
  <si>
    <t>AMZN MKTP US*2E2SC9UU2</t>
  </si>
  <si>
    <t>Webcam for TLC Sr. Director</t>
  </si>
  <si>
    <t>AMAZON.COM*2P4KB60L1</t>
  </si>
  <si>
    <t>TLC Staff Book Study</t>
  </si>
  <si>
    <t>AMZN MKTP US*2P8NM91H1</t>
  </si>
  <si>
    <t>Misc. items for TLC team building-Convocation</t>
  </si>
  <si>
    <t>AMZN MKTP US*2P9I59F82</t>
  </si>
  <si>
    <t>TLC Staff Gear</t>
  </si>
  <si>
    <t>201 - Adult Education</t>
  </si>
  <si>
    <t>EXTRA SPACE 0521</t>
  </si>
  <si>
    <t>62680000</t>
  </si>
  <si>
    <t>Storage for AED Furniture and Materials</t>
  </si>
  <si>
    <t>PICATA PIZZA &amp; PASTA</t>
  </si>
  <si>
    <t>Refreshments for OPS Meeting</t>
  </si>
  <si>
    <t>301 - ISS-Division Wide</t>
  </si>
  <si>
    <t>ADOBE ACROPRO SUBS</t>
  </si>
  <si>
    <t>Adobe Editor</t>
  </si>
  <si>
    <t>THINKIFIC.COM</t>
  </si>
  <si>
    <t>Recording Platform - Leadership Matters</t>
  </si>
  <si>
    <t>ZOOM.US 888-799-9666</t>
  </si>
  <si>
    <t>Active subscription for Zoom Meetings</t>
  </si>
  <si>
    <t>Shirts for TLC Division</t>
  </si>
  <si>
    <t>IN *J.COLE PRODUCTIONS</t>
  </si>
  <si>
    <t>Flyers Created for TLC Workshop</t>
  </si>
  <si>
    <t>LINKEDIN-591*7528256</t>
  </si>
  <si>
    <t>Advertising Events for TLC</t>
  </si>
  <si>
    <t>302 - ISS-Math</t>
  </si>
  <si>
    <t>Office supplies for Math Director</t>
  </si>
  <si>
    <t>Page 13 of 20</t>
  </si>
  <si>
    <t>307 - ISS-English Language Arts</t>
  </si>
  <si>
    <t>Toner for desk copier, markers</t>
  </si>
  <si>
    <t>Ink/toner for copiers</t>
  </si>
  <si>
    <t>SP * ADVANCED GRAPHICS</t>
  </si>
  <si>
    <t>Poster Maker Paper</t>
  </si>
  <si>
    <t>PADLET* PADLET SOFTWAR</t>
  </si>
  <si>
    <t>Active Subscription for Workshops.</t>
  </si>
  <si>
    <t>AMZN MKTP US*2E9NU0EJ2</t>
  </si>
  <si>
    <t>Ream of Paper, Monthly Planner</t>
  </si>
  <si>
    <t>Candy for TLC workshops</t>
  </si>
  <si>
    <t>AMZN MKTP US*2E7977MP0</t>
  </si>
  <si>
    <t>Portable SSD USD Drive and Case</t>
  </si>
  <si>
    <t>WAL-MART #1837</t>
  </si>
  <si>
    <t>Zip-Loc Baggies for TLC workshops</t>
  </si>
  <si>
    <t>Pens</t>
  </si>
  <si>
    <t>Printing of business cards for Senior Director</t>
  </si>
  <si>
    <t>Active Subscription for TLC workshops.</t>
  </si>
  <si>
    <t>FLOWCODE PRO</t>
  </si>
  <si>
    <t>BLUE WILLOW BOOKSHOP</t>
  </si>
  <si>
    <t>Books for TLC workshops.</t>
  </si>
  <si>
    <t>314 - ISS-Speaker Series</t>
  </si>
  <si>
    <t>TIFF S TREATS</t>
  </si>
  <si>
    <t>Tiff's Treat Annual Membership Auto-renewed</t>
  </si>
  <si>
    <t>LINKEDIN-688*0462974</t>
  </si>
  <si>
    <t>Leadership Marketing - Sales Navigator Prof.</t>
  </si>
  <si>
    <t>501 - Special Schools</t>
  </si>
  <si>
    <t>MOONSHINE PATIO BAR &amp;</t>
  </si>
  <si>
    <t>Expenses for Business Meeting Meal-Schools</t>
  </si>
  <si>
    <t>Expenses for Empl Travel-Lodging-TCASE_Ned</t>
  </si>
  <si>
    <t>Hotel expenses - Brenda Mullins for TCASE</t>
  </si>
  <si>
    <t>AMZN MKTP US*297CU4RY2</t>
  </si>
  <si>
    <t>General supplies and materials</t>
  </si>
  <si>
    <t>AMZN MKTP US*2E4X35100</t>
  </si>
  <si>
    <t>Instructional Materials</t>
  </si>
  <si>
    <t>AMZN MKTP US*2E7RN71H0</t>
  </si>
  <si>
    <t>Misc Materials-Staff Development</t>
  </si>
  <si>
    <t>ARNE'S</t>
  </si>
  <si>
    <t>Expenses for materials for staff development</t>
  </si>
  <si>
    <t>Expenses for Materials for Techie Friday</t>
  </si>
  <si>
    <t>Expenses for materials for Techie Friday</t>
  </si>
  <si>
    <t>WM SUPERCENTER #5959</t>
  </si>
  <si>
    <t>Expenses for General Supplies &amp; Materials-Schools</t>
  </si>
  <si>
    <t>AMZN MKTP US*2E1SZ2RM2</t>
  </si>
  <si>
    <t>Expenses for materials for Staff Development</t>
  </si>
  <si>
    <t>AMZN MKTP US*2P7U22F52</t>
  </si>
  <si>
    <t>Expenses for Staff Development</t>
  </si>
  <si>
    <t>AMZN MKTP US*2P8NG8AN2</t>
  </si>
  <si>
    <t>Page 14 of 20</t>
  </si>
  <si>
    <t>800 - Fortis Academy</t>
  </si>
  <si>
    <t>GRAMMARLY COBDRCRAG</t>
  </si>
  <si>
    <t>fees for software (office)</t>
  </si>
  <si>
    <t>AMAZON.COM*2E6GV5GK0</t>
  </si>
  <si>
    <t>fees for office supplies</t>
  </si>
  <si>
    <t>Mrs. Godfrey's Registration fees to (T-TESS)</t>
  </si>
  <si>
    <t>SAMS CLUB RENEWAL</t>
  </si>
  <si>
    <t>Fees for Sam's Club Membeship (9.15%)</t>
  </si>
  <si>
    <t>Fees for  Culinary Instructional Supplies (41.05%)</t>
  </si>
  <si>
    <t>63410000</t>
  </si>
  <si>
    <t>Fees for Cafeteria Supplies (49.8%)</t>
  </si>
  <si>
    <t>Page 15 of 20</t>
  </si>
  <si>
    <t>901 - Head Start</t>
  </si>
  <si>
    <t>THE HOME DEPOT #1832</t>
  </si>
  <si>
    <t>Maintenance supplies - Channelview</t>
  </si>
  <si>
    <t>PANERA BREAD #204124 O</t>
  </si>
  <si>
    <t>Lunch for the HS Leadership Team Meeting (18.99%)</t>
  </si>
  <si>
    <t>Lunch for the HS Leadership Team Meeting (81.01%)</t>
  </si>
  <si>
    <t>BUC-EE'S #34</t>
  </si>
  <si>
    <t>Split - Fuel for HS courier vehicle (70%)</t>
  </si>
  <si>
    <t>Split - Fuel for EHS courier vehicle (30%)</t>
  </si>
  <si>
    <t>Maintenance supplies - Barrett Station</t>
  </si>
  <si>
    <t>Maintenance supplies - Tidwell</t>
  </si>
  <si>
    <t>HOMEDEPOT.COM</t>
  </si>
  <si>
    <t>Boxes &amp; supplies to pack up the Coolwood HS campus</t>
  </si>
  <si>
    <t>JOHNSTONE SUPPLY OF HO</t>
  </si>
  <si>
    <t>Maintenance supplies - LaPorte</t>
  </si>
  <si>
    <t>SUNOCO 0245944400  QPS</t>
  </si>
  <si>
    <t>Credit 4 boxes &amp; supp. 4 the Coolwood HS campus</t>
  </si>
  <si>
    <t>Fingerprint Services for F Trotter</t>
  </si>
  <si>
    <t>STERLINGTON MEDICAL</t>
  </si>
  <si>
    <t>Maintenance supplies - Pugh</t>
  </si>
  <si>
    <t>Fingerprint Services for TL Norman</t>
  </si>
  <si>
    <t>Sam's annual membership dues for the HS Program (80%)</t>
  </si>
  <si>
    <t>Sam's annual membership dues for the HS Program (20%)</t>
  </si>
  <si>
    <t>LOVES TRAVEL S00004192</t>
  </si>
  <si>
    <t>Materials &amp; supplies for the back 2 school rally (85%)</t>
  </si>
  <si>
    <t>Materials &amp; supplies for the back 2 school rally (15%)</t>
  </si>
  <si>
    <t>Page 16 of 20</t>
  </si>
  <si>
    <t>FIVE BELOW 1136</t>
  </si>
  <si>
    <t>SUNOCO 0052503000  QPS</t>
  </si>
  <si>
    <t>Fingerprint Services for D Gonzalez</t>
  </si>
  <si>
    <t>AMZN MKTP US*2E1ZU46L0</t>
  </si>
  <si>
    <t>CD Players 2 support music &amp; movement in HS</t>
  </si>
  <si>
    <t>Split - Instructional Materials Diapers (60%)</t>
  </si>
  <si>
    <t>Split - Instructional Materials Diapers (40%)</t>
  </si>
  <si>
    <t>AMZN MKTP US*2E36X1QG0</t>
  </si>
  <si>
    <t>Warranty for CD players @ Baytown HS</t>
  </si>
  <si>
    <t>DCFS CANS</t>
  </si>
  <si>
    <t>Louisiana Background Check for AT McKinley</t>
  </si>
  <si>
    <t>Louisiana Background Check for KD McLendon</t>
  </si>
  <si>
    <t>Split -Fuel for HS courier vehicle (70%)</t>
  </si>
  <si>
    <t>Split -Fuel for EHS courier vehicle (30%)</t>
  </si>
  <si>
    <t>WAL-MART #0194</t>
  </si>
  <si>
    <t>Instructional Supplies</t>
  </si>
  <si>
    <t>AMZN MKTP US*2P3SR5LI0</t>
  </si>
  <si>
    <t>63420000</t>
  </si>
  <si>
    <t>Warranty for HS meal card scanners (58.33%)</t>
  </si>
  <si>
    <t>Warranty for EHS meal card scanners (41.67%)</t>
  </si>
  <si>
    <t>AMZN MKTP US*2E54I7YZ2</t>
  </si>
  <si>
    <t>Scanners 2 scan EHS children's meal cards (58.33%)</t>
  </si>
  <si>
    <t>Scanners 2 scan EHS children's meal cards (41.67%)</t>
  </si>
  <si>
    <t>SHELL OIL 57543437800</t>
  </si>
  <si>
    <t>AMZN MKTP US*2P2WU3NP2</t>
  </si>
  <si>
    <t>Decorations for the HS Back to School Rally (85%)</t>
  </si>
  <si>
    <t>Decorations for the HS Back to School Rally (15%)</t>
  </si>
  <si>
    <t>AMZN MKTP US*2P53N5ZS2</t>
  </si>
  <si>
    <t>AMZN MKTP US*2P0391ZL2</t>
  </si>
  <si>
    <t>SAMS CLUB #8246</t>
  </si>
  <si>
    <t>Drinks for the HS Back to School Rally (85%)</t>
  </si>
  <si>
    <t>Drinks for the HS Back to School Rally (15%)</t>
  </si>
  <si>
    <t>Printing Forms</t>
  </si>
  <si>
    <t>JOHNSON SUPPLY PASADEN</t>
  </si>
  <si>
    <t>NATIONAL HEAD START AS</t>
  </si>
  <si>
    <t>Split - HS fall Ledership NHSA conference (60%)</t>
  </si>
  <si>
    <t>Page 17 of 20</t>
  </si>
  <si>
    <t>Split - EHS fall Leadership NHSA conference (40%)</t>
  </si>
  <si>
    <t>WM SUPERCENTER #1137</t>
  </si>
  <si>
    <t>922 - Coop After School Enrich (CASE)</t>
  </si>
  <si>
    <t>PIZZA HUT #27174</t>
  </si>
  <si>
    <t>Level Up Summer Iniative Competition</t>
  </si>
  <si>
    <t>AMZN MKTP US*293Y69X32</t>
  </si>
  <si>
    <t>64150130</t>
  </si>
  <si>
    <t>Ecobot supplies</t>
  </si>
  <si>
    <t>Level Up meeting</t>
  </si>
  <si>
    <t>CALENDLY</t>
  </si>
  <si>
    <t>Monthly subscription</t>
  </si>
  <si>
    <t>Monthly Subscription</t>
  </si>
  <si>
    <t>AMZN MKTP US*2E52U3A71</t>
  </si>
  <si>
    <t>64990130</t>
  </si>
  <si>
    <t>ABS West competition day snacks</t>
  </si>
  <si>
    <t>PIZZA HUT #27164</t>
  </si>
  <si>
    <t>ABS West Competition Day lunch</t>
  </si>
  <si>
    <t>EZCATERPOTBELLY SANDW</t>
  </si>
  <si>
    <t>ABS West Competition day lunch</t>
  </si>
  <si>
    <t>PANERA BREAD #204892 O</t>
  </si>
  <si>
    <t>ABS West Competition day breakfast</t>
  </si>
  <si>
    <t>AMZN MKTP US*2E6H53BK1</t>
  </si>
  <si>
    <t>AMZN MKTP US*2E8BX5EY0</t>
  </si>
  <si>
    <t>Manager Strategic Meeting</t>
  </si>
  <si>
    <t>POST OAK TROPHIES AND</t>
  </si>
  <si>
    <t>awards for debate program</t>
  </si>
  <si>
    <t>Ziplock bags for Smart Zone</t>
  </si>
  <si>
    <t>lunches for 21st cclc hiring fair</t>
  </si>
  <si>
    <t>THOMAS PRINTWORKS 99</t>
  </si>
  <si>
    <t>63960130</t>
  </si>
  <si>
    <t>Ecobot mats</t>
  </si>
  <si>
    <t>NFHS ONLINEPURCHASE</t>
  </si>
  <si>
    <t>Policy Debate Quarterly for Toni Candis</t>
  </si>
  <si>
    <t>923 - Resource Development</t>
  </si>
  <si>
    <t>Division Shirt order</t>
  </si>
  <si>
    <t>THE FRENCH CORNER CATE</t>
  </si>
  <si>
    <t>CGD Planning Session Meeting</t>
  </si>
  <si>
    <t>924 - Research &amp; Evaluation</t>
  </si>
  <si>
    <t>HARRIS CNTY DEPT OF ED</t>
  </si>
  <si>
    <t>School Equity Bootcamp: Restorative Tactics Strate</t>
  </si>
  <si>
    <t>School Equity Bootcamp- Rizwan Hussain</t>
  </si>
  <si>
    <t>Shirt and jacket purchase for E &amp; E</t>
  </si>
  <si>
    <t>Office chair for director</t>
  </si>
  <si>
    <t>PAYPAL *HOUSTONAREA</t>
  </si>
  <si>
    <t>Annual Membership dues for HAABSE</t>
  </si>
  <si>
    <t>GRAMMARLY COHHQ2UJ0</t>
  </si>
  <si>
    <t>63970001</t>
  </si>
  <si>
    <t>Grammarly 12 month subscription</t>
  </si>
  <si>
    <t>Page 18 of 20</t>
  </si>
  <si>
    <t>925 - Communications &amp; Public Information</t>
  </si>
  <si>
    <t>SQ *DWIGHT JUDGE</t>
  </si>
  <si>
    <t>Annual Staff Meeting</t>
  </si>
  <si>
    <t>Membership Fees for NSPRA-Dave Einsel</t>
  </si>
  <si>
    <t>AMZN MKTP US</t>
  </si>
  <si>
    <t>"CREDIT" on Item Purchased!</t>
  </si>
  <si>
    <t>AMZN MKTP US*2E83Z3XP0</t>
  </si>
  <si>
    <t>Annual Staff Meeting- props</t>
  </si>
  <si>
    <t>AMZN MKTP US*2E4UE49P1</t>
  </si>
  <si>
    <t>AMZN MKTP US*2E8MO1HN0</t>
  </si>
  <si>
    <t>Houston Chronicle: Lorena Cozzari Usage</t>
  </si>
  <si>
    <t>J &amp; D ENTERTAINMENT LL</t>
  </si>
  <si>
    <t>MAX LANG BELTS &amp; BUCKL</t>
  </si>
  <si>
    <t>For Convocation/Belts &amp; Buckle purchase</t>
  </si>
  <si>
    <t>954 - Records Management</t>
  </si>
  <si>
    <t>ENTERPRISE RENT-A-CAR</t>
  </si>
  <si>
    <t>Truck Rental for one month/June-July 2021</t>
  </si>
  <si>
    <t>ERAC TOLL 3JSPHG</t>
  </si>
  <si>
    <t>Truck Rental for June 4th-July 2nd/2021 &amp; Tolls</t>
  </si>
  <si>
    <t>Truck Rental for July 17th-July 23rd</t>
  </si>
  <si>
    <t>Truck Rental for July 3rd- July 9th</t>
  </si>
  <si>
    <t>Truck Rental for week of July 10th-16th, 2021</t>
  </si>
  <si>
    <t>955 - Purchasing - Gulf Coast Co-op</t>
  </si>
  <si>
    <t>AMZN MKTP US*2932S0IL0</t>
  </si>
  <si>
    <t>BlueRigger USB Extension Cable - TPrestigiacomo</t>
  </si>
  <si>
    <t>CCI*HOTEL RES</t>
  </si>
  <si>
    <t>ISM Conference Reservation - TPrestigiacomo</t>
  </si>
  <si>
    <t>SQ *PICME EVENTS</t>
  </si>
  <si>
    <t>Deposit on photobooth-Nutr Vendor Shows 10/6 &amp; 7</t>
  </si>
  <si>
    <t>ISM Reservation cancellation - TP</t>
  </si>
  <si>
    <t>2021-07-17</t>
  </si>
  <si>
    <t>AMZN MKTP US*2E44P45B1</t>
  </si>
  <si>
    <t>63990066</t>
  </si>
  <si>
    <t>Food show supplies</t>
  </si>
  <si>
    <t>SP * INDIANA</t>
  </si>
  <si>
    <t>Stumps/Shindgz -decor for food show</t>
  </si>
  <si>
    <t>Stumps/Shindgz refund for taxes</t>
  </si>
  <si>
    <t>AMZN MKTP US*2E17R8YZ1</t>
  </si>
  <si>
    <t>General expenses for Food Expo</t>
  </si>
  <si>
    <t>AMZN MKTP US*2E2OO5SJ0</t>
  </si>
  <si>
    <t>General expenses for food expo</t>
  </si>
  <si>
    <t>Page 19 of 20</t>
  </si>
  <si>
    <t>970 - Highpoint East</t>
  </si>
  <si>
    <t>AMZN MKTP US*292CG3YX1</t>
  </si>
  <si>
    <t>Headset for computer</t>
  </si>
  <si>
    <t>Business Cards C Waters</t>
  </si>
  <si>
    <t>Waters conference stay</t>
  </si>
  <si>
    <t>Waters conference</t>
  </si>
  <si>
    <t>SHOWBIZ FALL CREEK RES</t>
  </si>
  <si>
    <t>Professional development team building</t>
  </si>
  <si>
    <t>refund for headphoes</t>
  </si>
  <si>
    <t>SQ *HOUSTON DAIRYMAIDS</t>
  </si>
  <si>
    <t>Meeting</t>
  </si>
  <si>
    <t>WWW.QUESTIONPRO.COM</t>
  </si>
  <si>
    <t>counselor testing tool</t>
  </si>
  <si>
    <t>Expenses for Crisis Prevention workbooks</t>
  </si>
  <si>
    <t>Grand Total:</t>
  </si>
  <si>
    <t>Total transactions:  539</t>
  </si>
  <si>
    <t>Page 20 of 20</t>
  </si>
  <si>
    <t>Procurement Card Report - July 2021</t>
  </si>
  <si>
    <t>Description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</si>
  <si>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</si>
  <si>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</si>
  <si>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</si>
  <si>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</si>
  <si>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</si>
  <si>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</si>
  <si>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</si>
  <si>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</si>
  <si>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</si>
  <si>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</si>
  <si>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</si>
  <si>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</si>
  <si>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</si>
  <si>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</si>
  <si>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</si>
  <si>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</si>
  <si>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</si>
  <si>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</si>
  <si>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</si>
  <si>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</si>
  <si>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</si>
  <si>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</si>
  <si>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</si>
  <si>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</si>
  <si>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</si>
  <si>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</si>
  <si>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</si>
  <si>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</si>
  <si>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</si>
  <si>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</si>
  <si>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</si>
  <si>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</si>
  <si>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</si>
  <si>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</si>
  <si>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</si>
  <si>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</si>
  <si>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</si>
  <si>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</si>
  <si>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</si>
  <si>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</si>
  <si>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</si>
  <si>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</si>
  <si>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</si>
  <si>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</si>
  <si>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</si>
  <si>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</si>
  <si>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</si>
  <si>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</si>
  <si>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</si>
  <si>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FUND SUMMARY FOR BOARD CHECK REGISTER</t>
  </si>
  <si>
    <t>Fiscal Year: 21  Period: 12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</si>
  <si>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</si>
  <si>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</si>
  <si>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</si>
  <si>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</si>
  <si>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</si>
  <si>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</si>
  <si>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</si>
  <si>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</si>
  <si>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8</t>
  </si>
  <si>
    <t>Page 1 of 1</t>
  </si>
  <si>
    <r>
      <rPr>
        <b/>
        <sz val="12"/>
        <rFont val="Segoe UI"/>
        <family val="2"/>
      </rPr>
      <t>Procurement Card Report (P-Card)</t>
    </r>
  </si>
  <si>
    <r>
      <rPr>
        <b/>
        <sz val="12"/>
        <rFont val="Segoe UI"/>
        <family val="2"/>
      </rPr>
      <t>Vendor Payments Over $2,000</t>
    </r>
  </si>
  <si>
    <r>
      <rPr>
        <b/>
        <sz val="12"/>
        <rFont val="Segoe UI"/>
        <family val="2"/>
      </rPr>
      <t>September 1, 2020 to July 31, 2021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</si>
  <si>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</si>
  <si>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</si>
  <si>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</si>
  <si>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</si>
  <si>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</si>
  <si>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</si>
  <si>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</si>
  <si>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COMCAST HOUSTON</t>
    </r>
  </si>
  <si>
    <r>
      <rPr>
        <b/>
        <sz val="11"/>
        <rFont val="Calibri"/>
        <family val="2"/>
      </rPr>
      <t>IDENTOGO -TX FINGERPRINTING SERVICE</t>
    </r>
  </si>
  <si>
    <r>
      <rPr>
        <b/>
        <sz val="11"/>
        <rFont val="Calibri"/>
        <family val="2"/>
      </rPr>
      <t>FELLOWES, INC.</t>
    </r>
  </si>
  <si>
    <r>
      <rPr>
        <b/>
        <sz val="11"/>
        <rFont val="Calibri"/>
        <family val="2"/>
      </rPr>
      <t>PEPBOYS STORE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</si>
  <si>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</si>
  <si>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</si>
  <si>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THE HOME DEPOT</t>
    </r>
  </si>
  <si>
    <r>
      <rPr>
        <b/>
        <sz val="11"/>
        <rFont val="Calibri"/>
        <family val="2"/>
      </rPr>
      <t>BESTBUY</t>
    </r>
  </si>
  <si>
    <r>
      <rPr>
        <b/>
        <sz val="11"/>
        <rFont val="Calibri"/>
        <family val="2"/>
      </rPr>
      <t>CHICK-FIL-A</t>
    </r>
  </si>
  <si>
    <r>
      <rPr>
        <b/>
        <sz val="11"/>
        <rFont val="Calibri"/>
        <family val="2"/>
      </rPr>
      <t>HOUSTON PERMITTING CENTER</t>
    </r>
  </si>
  <si>
    <r>
      <rPr>
        <b/>
        <sz val="11"/>
        <rFont val="Calibri"/>
        <family val="2"/>
      </rPr>
      <t>IN*TRANSACTIONS (MISC.)</t>
    </r>
  </si>
  <si>
    <r>
      <rPr>
        <b/>
        <sz val="11"/>
        <rFont val="Calibri"/>
        <family val="2"/>
      </rPr>
      <t>OFFICE MAX/DEPOT</t>
    </r>
  </si>
  <si>
    <r>
      <rPr>
        <b/>
        <sz val="11"/>
        <rFont val="Calibri"/>
        <family val="2"/>
      </rPr>
      <t>PAYPAL TRANSACTIONS</t>
    </r>
  </si>
  <si>
    <r>
      <rPr>
        <b/>
        <sz val="11"/>
        <rFont val="Calibri"/>
        <family val="2"/>
      </rPr>
      <t>GRAINGER</t>
    </r>
  </si>
  <si>
    <r>
      <rPr>
        <b/>
        <sz val="11"/>
        <rFont val="Calibri"/>
        <family val="2"/>
      </rPr>
      <t>INDEED</t>
    </r>
  </si>
  <si>
    <r>
      <rPr>
        <b/>
        <sz val="11"/>
        <rFont val="Calibri"/>
        <family val="2"/>
      </rPr>
      <t>ZERO TO THREE NATIONAL CENTER</t>
    </r>
  </si>
  <si>
    <r>
      <rPr>
        <b/>
        <sz val="11"/>
        <rFont val="Calibri"/>
        <family val="2"/>
      </rPr>
      <t>USPS POST OFFICE</t>
    </r>
  </si>
  <si>
    <r>
      <rPr>
        <b/>
        <sz val="11"/>
        <rFont val="Calibri"/>
        <family val="2"/>
      </rPr>
      <t>ZOOM.US</t>
    </r>
  </si>
  <si>
    <r>
      <rPr>
        <b/>
        <sz val="11"/>
        <rFont val="Calibri"/>
        <family val="2"/>
      </rPr>
      <t>FP MAILING SOLUTIONS</t>
    </r>
  </si>
  <si>
    <r>
      <rPr>
        <b/>
        <sz val="11"/>
        <rFont val="Calibri"/>
        <family val="2"/>
      </rPr>
      <t>JASON'S DELI</t>
    </r>
  </si>
  <si>
    <r>
      <rPr>
        <b/>
        <sz val="11"/>
        <rFont val="Calibri"/>
        <family val="2"/>
      </rPr>
      <t>JOHNSTONE SUPPLY</t>
    </r>
  </si>
  <si>
    <r>
      <rPr>
        <b/>
        <sz val="11"/>
        <rFont val="Calibri"/>
        <family val="2"/>
      </rPr>
      <t>AMERICAN REGISTRY</t>
    </r>
  </si>
  <si>
    <r>
      <rPr>
        <b/>
        <sz val="11"/>
        <rFont val="Calibri"/>
        <family val="2"/>
      </rPr>
      <t>J. HARDING &amp; CO.</t>
    </r>
  </si>
  <si>
    <r>
      <rPr>
        <b/>
        <sz val="11"/>
        <rFont val="Calibri"/>
        <family val="2"/>
      </rPr>
      <t>UNITED REFRIGERATION, INC.</t>
    </r>
  </si>
  <si>
    <r>
      <rPr>
        <b/>
        <sz val="11"/>
        <rFont val="Calibri"/>
        <family val="2"/>
      </rPr>
      <t>ACE MART</t>
    </r>
  </si>
  <si>
    <r>
      <rPr>
        <b/>
        <sz val="11"/>
        <rFont val="Calibri"/>
        <family val="2"/>
      </rPr>
      <t>EIG*TRANSACTIONS (MISC.)</t>
    </r>
  </si>
  <si>
    <r>
      <rPr>
        <b/>
        <sz val="11"/>
        <rFont val="Calibri"/>
        <family val="2"/>
      </rPr>
      <t>JOHNSON SUPPLY</t>
    </r>
  </si>
  <si>
    <r>
      <rPr>
        <b/>
        <sz val="11"/>
        <rFont val="Calibri"/>
        <family val="2"/>
      </rPr>
      <t>SQ*TRANSACTIONS (MISC.)</t>
    </r>
  </si>
  <si>
    <r>
      <rPr>
        <b/>
        <sz val="11"/>
        <rFont val="Calibri"/>
        <family val="2"/>
      </rPr>
      <t>HUBSPOT, INC.</t>
    </r>
  </si>
  <si>
    <r>
      <rPr>
        <b/>
        <sz val="11"/>
        <rFont val="Calibri"/>
        <family val="2"/>
      </rPr>
      <t>STK*SHUTTERSTOCK</t>
    </r>
  </si>
  <si>
    <r>
      <rPr>
        <b/>
        <sz val="11"/>
        <rFont val="Calibri"/>
        <family val="2"/>
      </rPr>
      <t>TASA AUTHNET</t>
    </r>
  </si>
  <si>
    <r>
      <rPr>
        <b/>
        <sz val="11"/>
        <rFont val="Calibri"/>
        <family val="2"/>
      </rPr>
      <t>ALONTI CAFÉ &amp; CATERING</t>
    </r>
  </si>
  <si>
    <r>
      <rPr>
        <b/>
        <sz val="11"/>
        <rFont val="Calibri"/>
        <family val="2"/>
      </rPr>
      <t>ASBO (ASSOCIATION FOR SCHOOL BUSINESS OFFICIALS)</t>
    </r>
  </si>
  <si>
    <r>
      <rPr>
        <b/>
        <sz val="11"/>
        <rFont val="Calibri"/>
        <family val="2"/>
      </rPr>
      <t>CRISIS PREVENTION</t>
    </r>
  </si>
  <si>
    <r>
      <rPr>
        <b/>
        <sz val="11"/>
        <rFont val="Calibri"/>
        <family val="2"/>
      </rPr>
      <t>FOUNDATIONS</t>
    </r>
  </si>
  <si>
    <r>
      <rPr>
        <b/>
        <sz val="11"/>
        <rFont val="Calibri"/>
        <family val="2"/>
      </rPr>
      <t>GOVERNMENT FINANCE OFFICERS OF TEXAS</t>
    </r>
  </si>
  <si>
    <r>
      <rPr>
        <b/>
        <sz val="11"/>
        <rFont val="Calibri"/>
        <family val="2"/>
      </rPr>
      <t>HMNS ONLINE</t>
    </r>
  </si>
  <si>
    <r>
      <rPr>
        <b/>
        <sz val="11"/>
        <rFont val="Calibri"/>
        <family val="2"/>
      </rPr>
      <t>LASERFICHE</t>
    </r>
  </si>
  <si>
    <r>
      <rPr>
        <b/>
        <sz val="11"/>
        <rFont val="Calibri"/>
        <family val="2"/>
      </rPr>
      <t>TABSE STATE CONFERENCE 2021</t>
    </r>
  </si>
  <si>
    <r>
      <rPr>
        <b/>
        <sz val="11"/>
        <rFont val="Calibri"/>
        <family val="2"/>
      </rPr>
      <t>O'REILLY AUTO PARTS</t>
    </r>
  </si>
  <si>
    <r>
      <rPr>
        <b/>
        <sz val="11"/>
        <rFont val="Calibri"/>
        <family val="2"/>
      </rPr>
      <t>EXXONMOBIL</t>
    </r>
  </si>
  <si>
    <r>
      <rPr>
        <b/>
        <sz val="11"/>
        <rFont val="Calibri"/>
        <family val="2"/>
      </rPr>
      <t>LA MADELEINE</t>
    </r>
  </si>
  <si>
    <r>
      <rPr>
        <b/>
        <sz val="11"/>
        <rFont val="Calibri"/>
        <family val="2"/>
      </rPr>
      <t>CE HOUSTON (CARRIER ENTERPRISE LLC)</t>
    </r>
  </si>
  <si>
    <r>
      <rPr>
        <b/>
        <sz val="11"/>
        <rFont val="Calibri"/>
        <family val="2"/>
      </rPr>
      <t>SUMMIT ELECTRIC SUPPLY</t>
    </r>
  </si>
  <si>
    <r>
      <rPr>
        <b/>
        <sz val="11"/>
        <rFont val="Calibri"/>
        <family val="2"/>
      </rPr>
      <t>ZACHRY PUBLICATIONS</t>
    </r>
  </si>
  <si>
    <r>
      <rPr>
        <b/>
        <sz val="11"/>
        <rFont val="Calibri"/>
        <family val="2"/>
      </rPr>
      <t>CHEVRON</t>
    </r>
  </si>
  <si>
    <r>
      <rPr>
        <b/>
        <sz val="11"/>
        <rFont val="Calibri"/>
        <family val="2"/>
      </rPr>
      <t>EB TRANSACTIONS (EVENTBRITE, INC.)</t>
    </r>
  </si>
  <si>
    <r>
      <rPr>
        <b/>
        <sz val="11"/>
        <rFont val="Calibri"/>
        <family val="2"/>
      </rPr>
      <t>LOWES</t>
    </r>
  </si>
  <si>
    <r>
      <rPr>
        <b/>
        <sz val="11"/>
        <rFont val="Calibri"/>
        <family val="2"/>
      </rPr>
      <t>TST* TRANSACTIONS (TOAST, INC.)</t>
    </r>
  </si>
  <si>
    <r>
      <rPr>
        <b/>
        <sz val="11"/>
        <rFont val="Calibri"/>
        <family val="2"/>
      </rPr>
      <t>CENTRAL SUSQUEHANNA INTERMEDIATE UNIT</t>
    </r>
  </si>
  <si>
    <r>
      <rPr>
        <b/>
        <sz val="11"/>
        <rFont val="Calibri"/>
        <family val="2"/>
      </rPr>
      <t>LIBERTY DATA PRODUCTS</t>
    </r>
  </si>
  <si>
    <r>
      <rPr>
        <b/>
        <sz val="11"/>
        <rFont val="Calibri"/>
        <family val="2"/>
      </rPr>
      <t>LUBYS CAFÉ</t>
    </r>
  </si>
  <si>
    <r>
      <rPr>
        <b/>
        <sz val="11"/>
        <rFont val="Calibri"/>
        <family val="2"/>
      </rPr>
      <t>NSPRA (NATIONAL SCHOOLS PUBLIC RELATIONS ASSOCIATION)</t>
    </r>
  </si>
  <si>
    <r>
      <rPr>
        <b/>
        <sz val="11"/>
        <rFont val="Calibri"/>
        <family val="2"/>
      </rPr>
      <t>SCHOOL SAFETY</t>
    </r>
  </si>
  <si>
    <r>
      <rPr>
        <b/>
        <sz val="11"/>
        <rFont val="Calibri"/>
        <family val="2"/>
      </rPr>
      <t>TASN (TEXAS ASSOCIATION FOR SCHOOL NUTRITION)</t>
    </r>
  </si>
  <si>
    <r>
      <rPr>
        <b/>
        <sz val="11"/>
        <rFont val="Calibri"/>
        <family val="2"/>
      </rPr>
      <t>TEXAS SCHOOL OF PUBLIC RELATIONS</t>
    </r>
  </si>
  <si>
    <r>
      <rPr>
        <b/>
        <sz val="11"/>
        <rFont val="Calibri"/>
        <family val="2"/>
      </rPr>
      <t>4IMPRINT</t>
    </r>
  </si>
  <si>
    <r>
      <rPr>
        <b/>
        <sz val="11"/>
        <rFont val="Calibri"/>
        <family val="2"/>
      </rPr>
      <t>AIR (ASSOCIATION FOR INSTITUTIONAL RESEARCH)</t>
    </r>
  </si>
  <si>
    <r>
      <rPr>
        <b/>
        <sz val="11"/>
        <rFont val="Calibri"/>
        <family val="2"/>
      </rPr>
      <t>BLN*MONDAY.COM</t>
    </r>
  </si>
  <si>
    <r>
      <rPr>
        <b/>
        <sz val="11"/>
        <rFont val="Calibri"/>
        <family val="2"/>
      </rPr>
      <t>CAREER EDUCATION</t>
    </r>
  </si>
  <si>
    <r>
      <rPr>
        <b/>
        <sz val="11"/>
        <rFont val="Calibri"/>
        <family val="2"/>
      </rPr>
      <t>EVAL SYSTEMS TEST FEE</t>
    </r>
  </si>
  <si>
    <r>
      <rPr>
        <b/>
        <sz val="11"/>
        <rFont val="Calibri"/>
        <family val="2"/>
      </rPr>
      <t>FUNCTIONFOX SYSTEMS</t>
    </r>
  </si>
  <si>
    <r>
      <rPr>
        <b/>
        <sz val="11"/>
        <rFont val="Calibri"/>
        <family val="2"/>
      </rPr>
      <t>HL FLAKE COMPANY</t>
    </r>
  </si>
  <si>
    <r>
      <rPr>
        <b/>
        <sz val="11"/>
        <rFont val="Calibri"/>
        <family val="2"/>
      </rPr>
      <t>HOUSTON HUMAN RESOURCES</t>
    </r>
  </si>
  <si>
    <r>
      <rPr>
        <b/>
        <sz val="11"/>
        <rFont val="Calibri"/>
        <family val="2"/>
      </rPr>
      <t>NIGP - IWEB</t>
    </r>
  </si>
  <si>
    <r>
      <rPr>
        <b/>
        <sz val="11"/>
        <rFont val="Calibri"/>
        <family val="2"/>
      </rPr>
      <t>SCHOOL NUTRITION ASSOCIATION</t>
    </r>
  </si>
  <si>
    <r>
      <rPr>
        <b/>
        <sz val="11"/>
        <rFont val="Calibri"/>
        <family val="2"/>
      </rPr>
      <t>TEACHSTONE TRAINING</t>
    </r>
  </si>
  <si>
    <r>
      <rPr>
        <b/>
        <sz val="11"/>
        <rFont val="Calibri"/>
        <family val="2"/>
      </rPr>
      <t>TEXAS ASSOCIATION OF SCHOOL BOARDS (TASB)</t>
    </r>
  </si>
  <si>
    <r>
      <rPr>
        <b/>
        <sz val="11"/>
        <rFont val="Calibri"/>
        <family val="2"/>
      </rPr>
      <t>TEXAS NETWORK OF YOUTH SERVICES</t>
    </r>
  </si>
  <si>
    <r>
      <rPr>
        <b/>
        <sz val="11"/>
        <rFont val="Calibri"/>
        <family val="2"/>
      </rPr>
      <t xml:space="preserve">TX HHSC CLL FEE </t>
    </r>
    <r>
      <rPr>
        <b/>
        <sz val="9"/>
        <rFont val="Calibri"/>
        <family val="2"/>
      </rPr>
      <t>(TX HEALTH AND HUMAN SERVICES CHILD CARE LICENSING)</t>
    </r>
  </si>
  <si>
    <r>
      <rPr>
        <b/>
        <sz val="11"/>
        <rFont val="Calibri"/>
        <family val="2"/>
      </rPr>
      <t>PANERA BREAD</t>
    </r>
  </si>
  <si>
    <r>
      <rPr>
        <b/>
        <sz val="11"/>
        <rFont val="Calibri"/>
        <family val="2"/>
      </rPr>
      <t>PIZZA HUT</t>
    </r>
  </si>
  <si>
    <r>
      <rPr>
        <b/>
        <sz val="11"/>
        <rFont val="Calibri"/>
        <family val="2"/>
      </rPr>
      <t>KALAHARI RESORT</t>
    </r>
  </si>
  <si>
    <r>
      <rPr>
        <b/>
        <sz val="11"/>
        <rFont val="Calibri"/>
        <family val="2"/>
      </rPr>
      <t>BARNES &amp; NOBLE</t>
    </r>
  </si>
  <si>
    <r>
      <rPr>
        <b/>
        <sz val="11"/>
        <rFont val="Calibri"/>
        <family val="2"/>
      </rPr>
      <t>BLUE WILLOW BOOKSHOP</t>
    </r>
  </si>
  <si>
    <r>
      <rPr>
        <b/>
        <sz val="11"/>
        <rFont val="Calibri"/>
        <family val="2"/>
      </rPr>
      <t>DEMERIS BARBECUE</t>
    </r>
  </si>
  <si>
    <r>
      <rPr>
        <b/>
        <sz val="11"/>
        <rFont val="Calibri"/>
        <family val="2"/>
      </rPr>
      <t>FORWARD TIMES PUBLISHING</t>
    </r>
  </si>
  <si>
    <r>
      <rPr>
        <b/>
        <sz val="11"/>
        <rFont val="Calibri"/>
        <family val="2"/>
      </rPr>
      <t>GAYLORD TEXAN RESORT</t>
    </r>
  </si>
  <si>
    <r>
      <rPr>
        <b/>
        <sz val="11"/>
        <rFont val="Calibri"/>
        <family val="2"/>
      </rPr>
      <t>REGION 4 EDUCATION SERVICE CENTER</t>
    </r>
  </si>
  <si>
    <r>
      <rPr>
        <b/>
        <sz val="11"/>
        <rFont val="Calibri"/>
        <family val="2"/>
      </rPr>
      <t>MARIOTT/SHERATON/FAIRFIELD HOTELS AND RESORTS</t>
    </r>
  </si>
  <si>
    <r>
      <rPr>
        <b/>
        <sz val="11"/>
        <rFont val="Calibri"/>
        <family val="2"/>
      </rPr>
      <t>TCASE (TX COUNCIL OF ADMINISTRATORS OF SPECIAL EDUCATION)</t>
    </r>
  </si>
  <si>
    <r>
      <rPr>
        <b/>
        <sz val="11"/>
        <rFont val="Calibri"/>
        <family val="2"/>
      </rPr>
      <t>THE FRENCH CORNER CATERING</t>
    </r>
  </si>
  <si>
    <r>
      <rPr>
        <b/>
        <sz val="11"/>
        <rFont val="Calibri"/>
        <family val="2"/>
      </rPr>
      <t>FEDEX OFFICE</t>
    </r>
  </si>
  <si>
    <r>
      <rPr>
        <b/>
        <sz val="11"/>
        <rFont val="Calibri"/>
        <family val="2"/>
      </rPr>
      <t>H-E-B</t>
    </r>
  </si>
  <si>
    <r>
      <rPr>
        <b/>
        <sz val="11"/>
        <rFont val="Calibri"/>
        <family val="2"/>
      </rPr>
      <t>HILTON HOTELS/EMBASSY SUITES</t>
    </r>
  </si>
  <si>
    <r>
      <rPr>
        <b/>
        <sz val="11"/>
        <rFont val="Calibri"/>
        <family val="2"/>
      </rPr>
      <t>CITY OF HOUSTON SOLID WASTE MANAGEMENT</t>
    </r>
  </si>
  <si>
    <r>
      <rPr>
        <b/>
        <sz val="11"/>
        <rFont val="Calibri"/>
        <family val="2"/>
      </rPr>
      <t>CAPPA</t>
    </r>
  </si>
  <si>
    <r>
      <rPr>
        <b/>
        <sz val="11"/>
        <rFont val="Calibri"/>
        <family val="2"/>
      </rPr>
      <t>CENTER FOR JOB ORDER CONTRACTING EXCELLENCE</t>
    </r>
  </si>
  <si>
    <r>
      <rPr>
        <b/>
        <sz val="11"/>
        <rFont val="Calibri"/>
        <family val="2"/>
      </rPr>
      <t>CITY SUPPLY COMPANY</t>
    </r>
  </si>
  <si>
    <r>
      <rPr>
        <b/>
        <sz val="11"/>
        <rFont val="Calibri"/>
        <family val="2"/>
      </rPr>
      <t>HUNTON DISTRIBUTION</t>
    </r>
  </si>
  <si>
    <r>
      <rPr>
        <b/>
        <sz val="11"/>
        <rFont val="Calibri"/>
        <family val="2"/>
      </rPr>
      <t>MAACO</t>
    </r>
  </si>
  <si>
    <r>
      <rPr>
        <b/>
        <sz val="11"/>
        <rFont val="Calibri"/>
        <family val="2"/>
      </rPr>
      <t>RIO GRANDE VALLEY PURCHASING</t>
    </r>
  </si>
  <si>
    <r>
      <rPr>
        <b/>
        <sz val="11"/>
        <rFont val="Calibri"/>
        <family val="2"/>
      </rPr>
      <t>THE COUNCIL FOR PROFESSIONAL RECOGNITION</t>
    </r>
  </si>
  <si>
    <r>
      <rPr>
        <b/>
        <sz val="11"/>
        <rFont val="Calibri"/>
        <family val="2"/>
      </rPr>
      <t>THE PLANTATION CATERING</t>
    </r>
  </si>
  <si>
    <r>
      <rPr>
        <b/>
        <sz val="11"/>
        <rFont val="Calibri"/>
        <family val="2"/>
      </rPr>
      <t>ENTERPRISE RENT-A-CAR</t>
    </r>
  </si>
  <si>
    <r>
      <rPr>
        <b/>
        <sz val="11"/>
        <rFont val="Calibri"/>
        <family val="2"/>
      </rPr>
      <t>ZIPRECRUITER, INC.</t>
    </r>
  </si>
  <si>
    <r>
      <rPr>
        <b/>
        <sz val="11"/>
        <rFont val="Calibri"/>
        <family val="2"/>
      </rPr>
      <t>GRAMMARLY, INC.</t>
    </r>
  </si>
  <si>
    <r>
      <rPr>
        <b/>
        <sz val="11"/>
        <rFont val="Calibri"/>
        <family val="2"/>
      </rPr>
      <t>MCALISTER'S DELI</t>
    </r>
  </si>
  <si>
    <r>
      <rPr>
        <b/>
        <sz val="11"/>
        <rFont val="Calibri"/>
        <family val="2"/>
      </rPr>
      <t>WPY*TRANSACTIONS MISC. (WEPAY)</t>
    </r>
  </si>
  <si>
    <r>
      <rPr>
        <b/>
        <sz val="11"/>
        <rFont val="Calibri"/>
        <family val="2"/>
      </rPr>
      <t>PAPPAS BBQ</t>
    </r>
  </si>
  <si>
    <r>
      <rPr>
        <b/>
        <sz val="11"/>
        <rFont val="Calibri"/>
        <family val="2"/>
      </rPr>
      <t>SHELL OIL</t>
    </r>
  </si>
  <si>
    <r>
      <rPr>
        <b/>
        <sz val="11"/>
        <rFont val="Calibri"/>
        <family val="2"/>
      </rPr>
      <t>SOUTHWEST AIRLINES</t>
    </r>
  </si>
  <si>
    <r>
      <rPr>
        <b/>
        <sz val="11"/>
        <rFont val="Calibri"/>
        <family val="2"/>
      </rPr>
      <t>SP*TRANSACTIONS (MISC.)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</si>
  <si>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</si>
  <si>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</si>
  <si>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b/>
        <sz val="10"/>
        <rFont val="Segoe UI"/>
        <family val="2"/>
      </rPr>
      <t>Total Year-to-Date Vendor Charges</t>
    </r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</si>
  <si>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</si>
  <si>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</si>
  <si>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</si>
  <si>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</si>
  <si>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</si>
  <si>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</si>
  <si>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</si>
  <si>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</si>
  <si>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</si>
  <si>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</si>
  <si>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</si>
  <si>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</si>
  <si>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</si>
  <si>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</si>
  <si>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</si>
  <si>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</si>
  <si>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</si>
  <si>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</si>
  <si>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</si>
  <si>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</si>
  <si>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 August 2021 Statement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</si>
  <si>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</si>
  <si>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</si>
  <si>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</si>
  <si>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</si>
  <si>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</si>
  <si>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</si>
  <si>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</si>
  <si>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</si>
  <si>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</si>
  <si>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</si>
  <si>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 xml:space="preserve">0020 Post Oak </t>
  </si>
  <si>
    <t xml:space="preserve">0022 Post Oak </t>
  </si>
  <si>
    <t xml:space="preserve">0024 Post Oak </t>
  </si>
  <si>
    <t xml:space="preserve">0025 Post Oak </t>
  </si>
  <si>
    <t>Credits</t>
  </si>
  <si>
    <t xml:space="preserve"> Rebates</t>
  </si>
  <si>
    <t>DISTRIBUTION FUND</t>
  </si>
  <si>
    <t>CHECK NUMBER</t>
  </si>
  <si>
    <t>ISSUE DATE</t>
  </si>
  <si>
    <t>VENDOR</t>
  </si>
  <si>
    <t>STATUS</t>
  </si>
  <si>
    <t>CHK_STATUS</t>
  </si>
  <si>
    <t>NO LABEL</t>
  </si>
  <si>
    <t>TOTAL</t>
  </si>
  <si>
    <t>DESCRIPTION</t>
  </si>
  <si>
    <t>1991</t>
  </si>
  <si>
    <t>1513747</t>
  </si>
  <si>
    <t>08/03/2021</t>
  </si>
  <si>
    <t/>
  </si>
  <si>
    <t>V</t>
  </si>
  <si>
    <t>VOID MANUAL CHECK</t>
  </si>
  <si>
    <t>1515125</t>
  </si>
  <si>
    <t>08/02/2021</t>
  </si>
  <si>
    <t>1515300</t>
  </si>
  <si>
    <t>08/16/2021</t>
  </si>
  <si>
    <t>1515538</t>
  </si>
  <si>
    <t>1516750</t>
  </si>
  <si>
    <t>1516920</t>
  </si>
  <si>
    <t>1516925</t>
  </si>
  <si>
    <t>1517019</t>
  </si>
  <si>
    <t>VOID: MULTI STUB CHECK</t>
  </si>
  <si>
    <t>1517237</t>
  </si>
  <si>
    <t>1517265</t>
  </si>
  <si>
    <t>V1517038</t>
  </si>
  <si>
    <t>VOID: MULTI STUB VOUCHER</t>
  </si>
  <si>
    <t>V1517116</t>
  </si>
  <si>
    <r>
      <rPr>
        <b/>
        <sz val="8"/>
        <rFont val="Arial"/>
        <family val="2"/>
      </rPr>
      <t>Vendor</t>
    </r>
  </si>
  <si>
    <r>
      <rPr>
        <b/>
        <sz val="8"/>
        <rFont val="Arial"/>
        <family val="2"/>
      </rPr>
      <t>Vendor number</t>
    </r>
  </si>
  <si>
    <r>
      <rPr>
        <b/>
        <sz val="8"/>
        <rFont val="Arial"/>
        <family val="2"/>
      </rPr>
      <t>Sum of payments</t>
    </r>
  </si>
  <si>
    <r>
      <rPr>
        <b/>
        <sz val="8"/>
        <rFont val="Arial"/>
        <family val="2"/>
      </rPr>
      <t>Description</t>
    </r>
  </si>
  <si>
    <r>
      <rPr>
        <b/>
        <sz val="8"/>
        <rFont val="Arial"/>
        <family val="2"/>
      </rPr>
      <t>Contract Type</t>
    </r>
  </si>
  <si>
    <r>
      <rPr>
        <sz val="8"/>
        <rFont val="Arial"/>
        <family val="2"/>
      </rPr>
      <t>AAMA, INC.</t>
    </r>
  </si>
  <si>
    <r>
      <rPr>
        <sz val="8"/>
        <rFont val="Arial"/>
        <family val="2"/>
      </rPr>
      <t>Service Agreement</t>
    </r>
  </si>
  <si>
    <r>
      <rPr>
        <sz val="8"/>
        <rFont val="Arial"/>
        <family val="2"/>
      </rPr>
      <t>Afterschool Program</t>
    </r>
  </si>
  <si>
    <r>
      <rPr>
        <sz val="8"/>
        <rFont val="Arial"/>
        <family val="2"/>
      </rPr>
      <t>ALDINE INDEPENDENT SCHOOL DISTRICT</t>
    </r>
  </si>
  <si>
    <r>
      <rPr>
        <sz val="8"/>
        <rFont val="Arial"/>
        <family val="2"/>
      </rPr>
      <t>Interlocal Agreement</t>
    </r>
  </si>
  <si>
    <r>
      <rPr>
        <sz val="8"/>
        <rFont val="Arial"/>
        <family val="2"/>
      </rPr>
      <t>ALIEF INDEPENDENT SCHOOL DISTRICT</t>
    </r>
  </si>
  <si>
    <r>
      <rPr>
        <sz val="8"/>
        <rFont val="Arial"/>
        <family val="2"/>
      </rPr>
      <t>ANN MARIE HARBOUR</t>
    </r>
  </si>
  <si>
    <r>
      <rPr>
        <sz val="8"/>
        <rFont val="Arial"/>
        <family val="2"/>
      </rPr>
      <t>Job #18/034MR</t>
    </r>
  </si>
  <si>
    <r>
      <rPr>
        <sz val="8"/>
        <rFont val="Arial"/>
        <family val="2"/>
      </rPr>
      <t>APPLE INC</t>
    </r>
  </si>
  <si>
    <r>
      <rPr>
        <sz val="8"/>
        <rFont val="Arial"/>
        <family val="2"/>
      </rPr>
      <t>Quote</t>
    </r>
  </si>
  <si>
    <r>
      <rPr>
        <sz val="8"/>
        <rFont val="Arial"/>
        <family val="2"/>
      </rPr>
      <t>Technology equipment</t>
    </r>
  </si>
  <si>
    <r>
      <rPr>
        <sz val="8"/>
        <rFont val="Arial"/>
        <family val="2"/>
      </rPr>
      <t>AT&amp;T CORP</t>
    </r>
  </si>
  <si>
    <r>
      <rPr>
        <sz val="8"/>
        <rFont val="Arial"/>
        <family val="2"/>
      </rPr>
      <t>Monthly Telephone Service</t>
    </r>
  </si>
  <si>
    <r>
      <rPr>
        <sz val="8"/>
        <rFont val="Arial"/>
        <family val="2"/>
      </rPr>
      <t>AVANADE INC</t>
    </r>
  </si>
  <si>
    <r>
      <rPr>
        <sz val="8"/>
        <rFont val="Arial"/>
        <family val="2"/>
      </rPr>
      <t>Job 20/022YR</t>
    </r>
  </si>
  <si>
    <r>
      <rPr>
        <sz val="8"/>
        <rFont val="Arial"/>
        <family val="2"/>
      </rPr>
      <t>Technology Service</t>
    </r>
  </si>
  <si>
    <r>
      <rPr>
        <sz val="8"/>
        <rFont val="Arial"/>
        <family val="2"/>
      </rPr>
      <t>BLACKMON-MOORING STEAMATIC INC</t>
    </r>
  </si>
  <si>
    <r>
      <rPr>
        <sz val="8"/>
        <rFont val="Arial"/>
        <family val="2"/>
      </rPr>
      <t>Job 19/042MJ</t>
    </r>
  </si>
  <si>
    <r>
      <rPr>
        <sz val="8"/>
        <rFont val="Arial"/>
        <family val="2"/>
      </rPr>
      <t>Facilities services</t>
    </r>
  </si>
  <si>
    <r>
      <rPr>
        <sz val="8"/>
        <rFont val="Arial"/>
        <family val="2"/>
      </rPr>
      <t>BOYS AND GIRLS CLUBS OF GREATER</t>
    </r>
  </si>
  <si>
    <r>
      <rPr>
        <sz val="8"/>
        <rFont val="Arial"/>
        <family val="2"/>
      </rPr>
      <t>BUTLER BUSINESS PRODUCTS</t>
    </r>
  </si>
  <si>
    <r>
      <rPr>
        <sz val="8"/>
        <rFont val="Arial"/>
        <family val="2"/>
      </rPr>
      <t>Job # 17/004KH, 17/006KH, 17/011KH, 16/011MP</t>
    </r>
  </si>
  <si>
    <r>
      <rPr>
        <sz val="8"/>
        <rFont val="Arial"/>
        <family val="2"/>
      </rPr>
      <t>Office, furniture supplies</t>
    </r>
  </si>
  <si>
    <r>
      <rPr>
        <sz val="8"/>
        <rFont val="Arial"/>
        <family val="2"/>
      </rPr>
      <t>CDW GOVERNMENT INC</t>
    </r>
  </si>
  <si>
    <r>
      <rPr>
        <sz val="8"/>
        <rFont val="Arial"/>
        <family val="2"/>
      </rPr>
      <t>Job # 18/056KD-13</t>
    </r>
  </si>
  <si>
    <r>
      <rPr>
        <sz val="8"/>
        <rFont val="Arial"/>
        <family val="2"/>
      </rPr>
      <t>Technology equipment, supplies, consulting</t>
    </r>
  </si>
  <si>
    <r>
      <rPr>
        <sz val="8"/>
        <rFont val="Arial"/>
        <family val="2"/>
      </rPr>
      <t>CITY OF HOUSTON HEALTH DEPARTMENT</t>
    </r>
  </si>
  <si>
    <r>
      <rPr>
        <sz val="8"/>
        <rFont val="Arial"/>
        <family val="2"/>
      </rPr>
      <t>Lease Agreement</t>
    </r>
  </si>
  <si>
    <r>
      <rPr>
        <sz val="8"/>
        <rFont val="Arial"/>
        <family val="2"/>
      </rPr>
      <t>Lease Agreement for Head Start</t>
    </r>
  </si>
  <si>
    <r>
      <rPr>
        <sz val="8"/>
        <rFont val="Arial"/>
        <family val="2"/>
      </rPr>
      <t>CITY OF HOUSTON WATER</t>
    </r>
  </si>
  <si>
    <r>
      <rPr>
        <sz val="8"/>
        <rFont val="Arial"/>
        <family val="2"/>
      </rPr>
      <t>Utilities</t>
    </r>
  </si>
  <si>
    <r>
      <rPr>
        <sz val="8"/>
        <rFont val="Arial"/>
        <family val="2"/>
      </rPr>
      <t>CLEAR CREEK ISD</t>
    </r>
  </si>
  <si>
    <r>
      <rPr>
        <sz val="8"/>
        <rFont val="Arial"/>
        <family val="2"/>
      </rPr>
      <t>COMCAST HOLDINGS CORPORATION</t>
    </r>
  </si>
  <si>
    <r>
      <rPr>
        <sz val="8"/>
        <rFont val="Arial"/>
        <family val="2"/>
      </rPr>
      <t>Internet service</t>
    </r>
  </si>
  <si>
    <r>
      <rPr>
        <sz val="8"/>
        <rFont val="Arial"/>
        <family val="2"/>
      </rPr>
      <t>COPESAN SERVICES INC</t>
    </r>
  </si>
  <si>
    <r>
      <rPr>
        <sz val="8"/>
        <rFont val="Arial"/>
        <family val="2"/>
      </rPr>
      <t>Job # 19/048MR-01</t>
    </r>
  </si>
  <si>
    <r>
      <rPr>
        <sz val="8"/>
        <rFont val="Arial"/>
        <family val="2"/>
      </rPr>
      <t>Pest Solutions</t>
    </r>
  </si>
  <si>
    <r>
      <rPr>
        <sz val="8"/>
        <rFont val="Arial"/>
        <family val="2"/>
      </rPr>
      <t>CRE8 INCORPORATED</t>
    </r>
  </si>
  <si>
    <r>
      <rPr>
        <sz val="8"/>
        <rFont val="Arial"/>
        <family val="2"/>
      </rPr>
      <t>Job no. 17/015KJ</t>
    </r>
  </si>
  <si>
    <r>
      <rPr>
        <sz val="8"/>
        <rFont val="Arial"/>
        <family val="2"/>
      </rPr>
      <t>Architectural Design Services</t>
    </r>
  </si>
  <si>
    <r>
      <rPr>
        <sz val="8"/>
        <rFont val="Arial"/>
        <family val="2"/>
      </rPr>
      <t>DAHILL OFFICE TECHNOLOGY CORP</t>
    </r>
  </si>
  <si>
    <r>
      <rPr>
        <sz val="8"/>
        <rFont val="Arial"/>
        <family val="2"/>
      </rPr>
      <t>Job # 17/026KH</t>
    </r>
  </si>
  <si>
    <r>
      <rPr>
        <sz val="8"/>
        <rFont val="Arial"/>
        <family val="2"/>
      </rPr>
      <t>Copier services</t>
    </r>
  </si>
  <si>
    <r>
      <rPr>
        <sz val="8"/>
        <rFont val="Arial"/>
        <family val="2"/>
      </rPr>
      <t>DAVIS VISION INC</t>
    </r>
  </si>
  <si>
    <r>
      <rPr>
        <sz val="8"/>
        <rFont val="Arial"/>
        <family val="2"/>
      </rPr>
      <t>Employee Insurance</t>
    </r>
  </si>
  <si>
    <r>
      <rPr>
        <sz val="8"/>
        <rFont val="Arial"/>
        <family val="2"/>
      </rPr>
      <t>Insurance Coverage</t>
    </r>
  </si>
  <si>
    <r>
      <rPr>
        <sz val="8"/>
        <rFont val="Arial"/>
        <family val="2"/>
      </rPr>
      <t>DESKOT LLC</t>
    </r>
  </si>
  <si>
    <r>
      <rPr>
        <sz val="8"/>
        <rFont val="Arial"/>
        <family val="2"/>
      </rPr>
      <t>Job 20/039YR</t>
    </r>
  </si>
  <si>
    <r>
      <rPr>
        <sz val="8"/>
        <rFont val="Arial"/>
        <family val="2"/>
      </rPr>
      <t>Child Care Partnership for Head Start</t>
    </r>
  </si>
  <si>
    <r>
      <rPr>
        <sz val="8"/>
        <rFont val="Arial"/>
        <family val="2"/>
      </rPr>
      <t>DOUCET &amp; ASSOCIATES INC</t>
    </r>
  </si>
  <si>
    <r>
      <rPr>
        <sz val="8"/>
        <rFont val="Arial"/>
        <family val="2"/>
      </rPr>
      <t>Professional Service Contract</t>
    </r>
  </si>
  <si>
    <r>
      <rPr>
        <sz val="8"/>
        <rFont val="Arial"/>
        <family val="2"/>
      </rPr>
      <t>Land Surveying</t>
    </r>
  </si>
  <si>
    <r>
      <rPr>
        <sz val="8"/>
        <rFont val="Arial"/>
        <family val="2"/>
      </rPr>
      <t>DURA PIER FACILITIES SERVICES LTD</t>
    </r>
  </si>
  <si>
    <r>
      <rPr>
        <sz val="8"/>
        <rFont val="Arial"/>
        <family val="2"/>
      </rPr>
      <t>Job # 17/020CG, 18/060JN,</t>
    </r>
  </si>
  <si>
    <r>
      <rPr>
        <sz val="8"/>
        <rFont val="Arial"/>
        <family val="2"/>
      </rPr>
      <t>E LEARN INC</t>
    </r>
  </si>
  <si>
    <r>
      <rPr>
        <sz val="8"/>
        <rFont val="Arial"/>
        <family val="2"/>
      </rPr>
      <t>Adult Ed Testing Material</t>
    </r>
  </si>
  <si>
    <r>
      <rPr>
        <sz val="8"/>
        <rFont val="Arial"/>
        <family val="2"/>
      </rPr>
      <t>Sole Source</t>
    </r>
  </si>
  <si>
    <r>
      <rPr>
        <sz val="8"/>
        <rFont val="Arial"/>
        <family val="2"/>
      </rPr>
      <t>EMCOR GOWAN INC</t>
    </r>
  </si>
  <si>
    <r>
      <rPr>
        <sz val="8"/>
        <rFont val="Arial"/>
        <family val="2"/>
      </rPr>
      <t>Job 18/060JN</t>
    </r>
  </si>
  <si>
    <r>
      <rPr>
        <sz val="8"/>
        <rFont val="Arial"/>
        <family val="2"/>
      </rPr>
      <t>AC Service</t>
    </r>
  </si>
  <si>
    <r>
      <rPr>
        <sz val="8"/>
        <rFont val="Arial"/>
        <family val="2"/>
      </rPr>
      <t>ENERGY FUTURE HOLDINGS CORP-DO NOT</t>
    </r>
  </si>
  <si>
    <r>
      <rPr>
        <sz val="8"/>
        <rFont val="Arial"/>
        <family val="2"/>
      </rPr>
      <t>ENGLISH + ASSOCIATES ARCHITECTS INC</t>
    </r>
  </si>
  <si>
    <r>
      <rPr>
        <sz val="8"/>
        <rFont val="Arial"/>
        <family val="2"/>
      </rPr>
      <t>Job# 20/043IA</t>
    </r>
  </si>
  <si>
    <r>
      <rPr>
        <sz val="8"/>
        <rFont val="Arial"/>
        <family val="2"/>
      </rPr>
      <t>Architectural Design services</t>
    </r>
  </si>
  <si>
    <r>
      <rPr>
        <sz val="8"/>
        <rFont val="Arial"/>
        <family val="2"/>
      </rPr>
      <t>ERC ENVIRONMENTAL &amp; CONST SERV INC</t>
    </r>
  </si>
  <si>
    <r>
      <rPr>
        <sz val="8"/>
        <rFont val="Arial"/>
        <family val="2"/>
      </rPr>
      <t>Job # 19/042MJ</t>
    </r>
  </si>
  <si>
    <r>
      <rPr>
        <sz val="8"/>
        <rFont val="Arial"/>
        <family val="2"/>
      </rPr>
      <t>Disaster Mitigation Commodities</t>
    </r>
  </si>
  <si>
    <r>
      <rPr>
        <sz val="8"/>
        <rFont val="Arial"/>
        <family val="2"/>
      </rPr>
      <t>EXECU TEAM STAFFING</t>
    </r>
  </si>
  <si>
    <r>
      <rPr>
        <sz val="8"/>
        <rFont val="Arial"/>
        <family val="2"/>
      </rPr>
      <t>Job # 17/045KJ</t>
    </r>
  </si>
  <si>
    <r>
      <rPr>
        <sz val="8"/>
        <rFont val="Arial"/>
        <family val="2"/>
      </rPr>
      <t>Staffing Service</t>
    </r>
  </si>
  <si>
    <r>
      <rPr>
        <sz val="8"/>
        <rFont val="Arial"/>
        <family val="2"/>
      </rPr>
      <t>EXECUTIVE THREAT SOLUTIONS LLC</t>
    </r>
  </si>
  <si>
    <r>
      <rPr>
        <sz val="8"/>
        <rFont val="Arial"/>
        <family val="2"/>
      </rPr>
      <t>Job #16/060CG, Service Agreement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</si>
  <si>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</si>
  <si>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FELLOWSHIP OF PURPOSE EARLY CHILDHO</t>
    </r>
  </si>
  <si>
    <r>
      <rPr>
        <sz val="8"/>
        <rFont val="Arial"/>
        <family val="2"/>
      </rPr>
      <t>Job # 16/014YR, Service Agreement</t>
    </r>
  </si>
  <si>
    <r>
      <rPr>
        <sz val="8"/>
        <rFont val="Arial"/>
        <family val="2"/>
      </rPr>
      <t>GALENA PARK ISD</t>
    </r>
  </si>
  <si>
    <r>
      <rPr>
        <sz val="8"/>
        <rFont val="Arial"/>
        <family val="2"/>
      </rPr>
      <t>HALLMARK OFFICE PRODUCTS INC</t>
    </r>
  </si>
  <si>
    <r>
      <rPr>
        <sz val="8"/>
        <rFont val="Arial"/>
        <family val="2"/>
      </rPr>
      <t>Job # 19/025KD</t>
    </r>
  </si>
  <si>
    <r>
      <rPr>
        <sz val="8"/>
        <rFont val="Arial"/>
        <family val="2"/>
      </rPr>
      <t>Office furniture and supplies</t>
    </r>
  </si>
  <si>
    <r>
      <rPr>
        <sz val="8"/>
        <rFont val="Arial"/>
        <family val="2"/>
      </rPr>
      <t>HARRIS COUNTY APPRAISAL DISTRICT</t>
    </r>
  </si>
  <si>
    <r>
      <rPr>
        <sz val="8"/>
        <rFont val="Arial"/>
        <family val="2"/>
      </rPr>
      <t>Per Texas Law/Linebarger</t>
    </r>
  </si>
  <si>
    <r>
      <rPr>
        <sz val="8"/>
        <rFont val="Arial"/>
        <family val="2"/>
      </rPr>
      <t>Tax appraisal</t>
    </r>
  </si>
  <si>
    <r>
      <rPr>
        <sz val="8"/>
        <rFont val="Arial"/>
        <family val="2"/>
      </rPr>
      <t>HARRIS COUNTY TREASURER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</si>
  <si>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</si>
  <si>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HIGH POINT SANITARY SOLUTIONS</t>
    </r>
  </si>
  <si>
    <r>
      <rPr>
        <sz val="8"/>
        <rFont val="Arial"/>
        <family val="2"/>
      </rPr>
      <t>Job # 18/007KD, 18/075KD</t>
    </r>
  </si>
  <si>
    <r>
      <rPr>
        <sz val="8"/>
        <rFont val="Arial"/>
        <family val="2"/>
      </rPr>
      <t>Sanitation supplies</t>
    </r>
  </si>
  <si>
    <r>
      <rPr>
        <sz val="8"/>
        <rFont val="Arial"/>
        <family val="2"/>
      </rPr>
      <t>HILLCO PARTNERS LLC</t>
    </r>
  </si>
  <si>
    <r>
      <rPr>
        <sz val="8"/>
        <rFont val="Arial"/>
        <family val="2"/>
      </rPr>
      <t>Job #20/038KJ</t>
    </r>
  </si>
  <si>
    <r>
      <rPr>
        <sz val="8"/>
        <rFont val="Arial"/>
        <family val="2"/>
      </rPr>
      <t>Contracted Services</t>
    </r>
  </si>
  <si>
    <r>
      <rPr>
        <sz val="8"/>
        <rFont val="Arial"/>
        <family val="2"/>
      </rPr>
      <t>HOUSTON ISD</t>
    </r>
  </si>
  <si>
    <r>
      <rPr>
        <sz val="8"/>
        <rFont val="Arial"/>
        <family val="2"/>
      </rPr>
      <t>HTEC-HOUSTONS TRAINING AND</t>
    </r>
  </si>
  <si>
    <r>
      <rPr>
        <sz val="8"/>
        <rFont val="Arial"/>
        <family val="2"/>
      </rPr>
      <t>Job # 19/056KJ Service Agreement</t>
    </r>
  </si>
  <si>
    <r>
      <rPr>
        <sz val="8"/>
        <rFont val="Arial"/>
        <family val="2"/>
      </rPr>
      <t>Educational and Vocational Training</t>
    </r>
  </si>
  <si>
    <r>
      <rPr>
        <sz val="8"/>
        <rFont val="Arial"/>
        <family val="2"/>
      </rPr>
      <t>HUMBLE INDEPENDENT SCHOOL DISTRICT</t>
    </r>
  </si>
  <si>
    <r>
      <rPr>
        <sz val="8"/>
        <rFont val="Arial"/>
        <family val="2"/>
      </rPr>
      <t>IMAGINE LEARNING INCORPORATED</t>
    </r>
  </si>
  <si>
    <r>
      <rPr>
        <sz val="8"/>
        <rFont val="Arial"/>
        <family val="2"/>
      </rPr>
      <t>Buyboard contract #579-19</t>
    </r>
  </si>
  <si>
    <r>
      <rPr>
        <sz val="8"/>
        <rFont val="Arial"/>
        <family val="2"/>
      </rPr>
      <t>Head Start subscription</t>
    </r>
  </si>
  <si>
    <r>
      <rPr>
        <sz val="8"/>
        <rFont val="Arial"/>
        <family val="2"/>
      </rPr>
      <t>JOHN G JONES LEARNING CENTER</t>
    </r>
  </si>
  <si>
    <r>
      <rPr>
        <sz val="8"/>
        <rFont val="Arial"/>
        <family val="2"/>
      </rPr>
      <t>Job # 20/039YR</t>
    </r>
  </si>
  <si>
    <r>
      <rPr>
        <sz val="8"/>
        <rFont val="Arial"/>
        <family val="2"/>
      </rPr>
      <t>Early Head Start Partnership</t>
    </r>
  </si>
  <si>
    <r>
      <rPr>
        <sz val="8"/>
        <rFont val="Arial"/>
        <family val="2"/>
      </rPr>
      <t>JOURNEY OF FAITH UNITED METHODIST</t>
    </r>
  </si>
  <si>
    <r>
      <rPr>
        <sz val="8"/>
        <rFont val="Arial"/>
        <family val="2"/>
      </rPr>
      <t>KAPLAN EARLY LEARNING COMPANY</t>
    </r>
  </si>
  <si>
    <r>
      <rPr>
        <sz val="8"/>
        <rFont val="Arial"/>
        <family val="2"/>
      </rPr>
      <t>Job #18/058KC, #17/046MR</t>
    </r>
  </si>
  <si>
    <r>
      <rPr>
        <sz val="8"/>
        <rFont val="Arial"/>
        <family val="2"/>
      </rPr>
      <t>Educational Supplies</t>
    </r>
  </si>
  <si>
    <r>
      <rPr>
        <sz val="8"/>
        <rFont val="Arial"/>
        <family val="2"/>
      </rPr>
      <t>KARCZEWSKI BRADSHAW LLP</t>
    </r>
  </si>
  <si>
    <r>
      <rPr>
        <sz val="8"/>
        <rFont val="Arial"/>
        <family val="2"/>
      </rPr>
      <t>Legal Services</t>
    </r>
  </si>
  <si>
    <r>
      <rPr>
        <sz val="8"/>
        <rFont val="Arial"/>
        <family val="2"/>
      </rPr>
      <t>KQC INVESTORS, LLC</t>
    </r>
  </si>
  <si>
    <r>
      <rPr>
        <sz val="8"/>
        <rFont val="Arial"/>
        <family val="2"/>
      </rPr>
      <t>LABATT INSTITUTIONAL SUPPLY COMPANY</t>
    </r>
  </si>
  <si>
    <r>
      <rPr>
        <sz val="8"/>
        <rFont val="Arial"/>
        <family val="2"/>
      </rPr>
      <t>Job # 16/029TJ-03</t>
    </r>
  </si>
  <si>
    <r>
      <rPr>
        <sz val="8"/>
        <rFont val="Arial"/>
        <family val="2"/>
      </rPr>
      <t>Meals for Head Start</t>
    </r>
  </si>
  <si>
    <r>
      <rPr>
        <sz val="8"/>
        <rFont val="Arial"/>
        <family val="2"/>
      </rPr>
      <t>LOCKWOOD, ANDREWS &amp; NEWNAM INC</t>
    </r>
  </si>
  <si>
    <r>
      <rPr>
        <sz val="8"/>
        <rFont val="Arial"/>
        <family val="2"/>
      </rPr>
      <t>Job # 20/055KJ</t>
    </r>
  </si>
  <si>
    <r>
      <rPr>
        <sz val="8"/>
        <rFont val="Arial"/>
        <family val="2"/>
      </rPr>
      <t>Construction Management</t>
    </r>
  </si>
  <si>
    <r>
      <rPr>
        <sz val="8"/>
        <rFont val="Arial"/>
        <family val="2"/>
      </rPr>
      <t>MCGRIFF SEIBELS &amp; WILLIAMS OF</t>
    </r>
  </si>
  <si>
    <r>
      <rPr>
        <sz val="8"/>
        <rFont val="Arial"/>
        <family val="2"/>
      </rPr>
      <t>Job # 17/002LB</t>
    </r>
  </si>
  <si>
    <r>
      <rPr>
        <sz val="8"/>
        <rFont val="Arial"/>
        <family val="2"/>
      </rPr>
      <t>HCDE Insurance</t>
    </r>
  </si>
  <si>
    <r>
      <rPr>
        <sz val="8"/>
        <rFont val="Arial"/>
        <family val="2"/>
      </rPr>
      <t>METROPOLITAN LANDSCAPE MGMT INC</t>
    </r>
  </si>
  <si>
    <r>
      <rPr>
        <sz val="8"/>
        <rFont val="Arial"/>
        <family val="2"/>
      </rPr>
      <t>Job # 15/023JN</t>
    </r>
  </si>
  <si>
    <r>
      <rPr>
        <sz val="8"/>
        <rFont val="Arial"/>
        <family val="2"/>
      </rPr>
      <t>Landscape service</t>
    </r>
  </si>
  <si>
    <r>
      <rPr>
        <sz val="8"/>
        <rFont val="Arial"/>
        <family val="2"/>
      </rPr>
      <t>METROPOLITAN LIFE INSURANCE COMPANY</t>
    </r>
  </si>
  <si>
    <r>
      <rPr>
        <sz val="8"/>
        <rFont val="Arial"/>
        <family val="2"/>
      </rPr>
      <t>Agreement</t>
    </r>
  </si>
  <si>
    <r>
      <rPr>
        <sz val="8"/>
        <rFont val="Arial"/>
        <family val="2"/>
      </rPr>
      <t>MOAK CASEY &amp; ASSOCIATES INC</t>
    </r>
  </si>
  <si>
    <r>
      <rPr>
        <sz val="8"/>
        <rFont val="Arial"/>
        <family val="2"/>
      </rPr>
      <t>Accounting Service</t>
    </r>
  </si>
  <si>
    <r>
      <rPr>
        <sz val="8"/>
        <rFont val="Arial"/>
        <family val="2"/>
      </rPr>
      <t>NASH INDUSTRIES INC</t>
    </r>
  </si>
  <si>
    <r>
      <rPr>
        <sz val="8"/>
        <rFont val="Arial"/>
        <family val="2"/>
      </rPr>
      <t>Job # 20/017MR</t>
    </r>
  </si>
  <si>
    <r>
      <rPr>
        <sz val="8"/>
        <rFont val="Arial"/>
        <family val="2"/>
      </rPr>
      <t>NEIGHBORHOOD CENTERS INC</t>
    </r>
  </si>
  <si>
    <r>
      <rPr>
        <sz val="8"/>
        <rFont val="Arial"/>
        <family val="2"/>
      </rPr>
      <t>PASADENA ISD</t>
    </r>
  </si>
  <si>
    <r>
      <rPr>
        <sz val="8"/>
        <rFont val="Arial"/>
        <family val="2"/>
      </rPr>
      <t>POWERSCHOOL GROUP LLC</t>
    </r>
  </si>
  <si>
    <r>
      <rPr>
        <sz val="8"/>
        <rFont val="Arial"/>
        <family val="2"/>
      </rPr>
      <t>Invoice</t>
    </r>
  </si>
  <si>
    <r>
      <rPr>
        <sz val="8"/>
        <rFont val="Arial"/>
        <family val="2"/>
      </rPr>
      <t>Sungard Annual maintenance renewal</t>
    </r>
  </si>
  <si>
    <r>
      <rPr>
        <sz val="8"/>
        <rFont val="Arial"/>
        <family val="2"/>
      </rPr>
      <t>PS LIGHTWAVE INC</t>
    </r>
  </si>
  <si>
    <r>
      <rPr>
        <sz val="8"/>
        <rFont val="Arial"/>
        <family val="2"/>
      </rPr>
      <t>Job # 15/006MP</t>
    </r>
  </si>
  <si>
    <r>
      <rPr>
        <sz val="8"/>
        <rFont val="Arial"/>
        <family val="2"/>
      </rPr>
      <t>Technology Equipment/Supplies</t>
    </r>
  </si>
  <si>
    <r>
      <rPr>
        <sz val="8"/>
        <rFont val="Arial"/>
        <family val="2"/>
      </rPr>
      <t>PUBLIC AGENCY RETIREMENT SERVICES</t>
    </r>
  </si>
  <si>
    <r>
      <rPr>
        <sz val="8"/>
        <rFont val="Arial"/>
        <family val="2"/>
      </rPr>
      <t>Payroll deduction</t>
    </r>
  </si>
  <si>
    <r>
      <rPr>
        <sz val="8"/>
        <rFont val="Arial"/>
        <family val="2"/>
      </rPr>
      <t>QSS, L.C</t>
    </r>
  </si>
  <si>
    <r>
      <rPr>
        <sz val="8"/>
        <rFont val="Arial"/>
        <family val="2"/>
      </rPr>
      <t>Job # 15/037JN</t>
    </r>
  </si>
  <si>
    <r>
      <rPr>
        <sz val="8"/>
        <rFont val="Arial"/>
        <family val="2"/>
      </rPr>
      <t>Security equipment</t>
    </r>
  </si>
  <si>
    <r>
      <rPr>
        <sz val="8"/>
        <rFont val="Arial"/>
        <family val="2"/>
      </rPr>
      <t>SHELDON INDEPENDENT SCHOOL DISTRICT</t>
    </r>
  </si>
  <si>
    <r>
      <rPr>
        <sz val="8"/>
        <rFont val="Arial"/>
        <family val="2"/>
      </rPr>
      <t>SHI GOVERNMENT SOLUTIONS INC</t>
    </r>
  </si>
  <si>
    <r>
      <rPr>
        <sz val="8"/>
        <rFont val="Arial"/>
        <family val="2"/>
      </rPr>
      <t>SOA FIN1ST</t>
    </r>
  </si>
  <si>
    <r>
      <rPr>
        <sz val="8"/>
        <rFont val="Arial"/>
        <family val="2"/>
      </rPr>
      <t>Job #20/019KJ</t>
    </r>
  </si>
  <si>
    <r>
      <rPr>
        <sz val="8"/>
        <rFont val="Arial"/>
        <family val="2"/>
      </rPr>
      <t>SOUTHWEST CHARTER SCHOOL</t>
    </r>
  </si>
  <si>
    <r>
      <rPr>
        <sz val="8"/>
        <rFont val="Arial"/>
        <family val="2"/>
      </rPr>
      <t>SPRING INDEPENDENT SCHOOL DISTRICT</t>
    </r>
  </si>
  <si>
    <r>
      <rPr>
        <sz val="8"/>
        <rFont val="Arial"/>
        <family val="2"/>
      </rPr>
      <t>TEJANO CENTER FOR COMMUNITY CONCER</t>
    </r>
  </si>
  <si>
    <r>
      <rPr>
        <sz val="8"/>
        <rFont val="Arial"/>
        <family val="2"/>
      </rPr>
      <t>N86200</t>
    </r>
  </si>
  <si>
    <r>
      <rPr>
        <sz val="8"/>
        <rFont val="Arial"/>
        <family val="2"/>
      </rPr>
      <t>TEXAS ASSOCIATION OF SCHOOL BOARDS</t>
    </r>
  </si>
  <si>
    <r>
      <rPr>
        <sz val="8"/>
        <rFont val="Arial"/>
        <family val="2"/>
      </rPr>
      <t>Job no. 20/044KJ</t>
    </r>
  </si>
  <si>
    <r>
      <rPr>
        <sz val="8"/>
        <rFont val="Arial"/>
        <family val="2"/>
      </rPr>
      <t>Workers' Compensation Insurance</t>
    </r>
  </si>
  <si>
    <r>
      <rPr>
        <sz val="8"/>
        <rFont val="Arial"/>
        <family val="2"/>
      </rPr>
      <t>TEXAS POLITICAL SUBDIVISIONS</t>
    </r>
  </si>
  <si>
    <r>
      <rPr>
        <sz val="8"/>
        <rFont val="Arial"/>
        <family val="2"/>
      </rPr>
      <t>Insurance</t>
    </r>
  </si>
  <si>
    <r>
      <rPr>
        <sz val="8"/>
        <rFont val="Arial"/>
        <family val="2"/>
      </rPr>
      <t>THE STANDARD LIFE INSURANCE</t>
    </r>
  </si>
  <si>
    <r>
      <rPr>
        <sz val="8"/>
        <rFont val="Arial"/>
        <family val="2"/>
      </rPr>
      <t>THE TURNING POINT INC</t>
    </r>
  </si>
  <si>
    <r>
      <rPr>
        <sz val="8"/>
        <rFont val="Arial"/>
        <family val="2"/>
      </rPr>
      <t>Job # 17/043KJ</t>
    </r>
  </si>
  <si>
    <r>
      <rPr>
        <sz val="8"/>
        <rFont val="Arial"/>
        <family val="2"/>
      </rPr>
      <t>Counseling Services</t>
    </r>
  </si>
  <si>
    <r>
      <rPr>
        <sz val="8"/>
        <rFont val="Arial"/>
        <family val="2"/>
      </rPr>
      <t>UNGERBOECK SOFTWARE INTERNATIONAL</t>
    </r>
  </si>
  <si>
    <r>
      <rPr>
        <sz val="8"/>
        <rFont val="Arial"/>
        <family val="2"/>
      </rPr>
      <t>Software</t>
    </r>
  </si>
  <si>
    <r>
      <rPr>
        <sz val="8"/>
        <rFont val="Arial"/>
        <family val="2"/>
      </rPr>
      <t>UNUM LIFE INSURANCE CO OF AMERICA</t>
    </r>
  </si>
  <si>
    <r>
      <rPr>
        <sz val="8"/>
        <rFont val="Arial"/>
        <family val="2"/>
      </rPr>
      <t>Employee's life insurance</t>
    </r>
  </si>
  <si>
    <r>
      <rPr>
        <sz val="8"/>
        <rFont val="Arial"/>
        <family val="2"/>
      </rPr>
      <t>UNUM LIFE INSURANCE CO. OF AMERICA</t>
    </r>
  </si>
  <si>
    <r>
      <rPr>
        <sz val="8"/>
        <rFont val="Arial"/>
        <family val="2"/>
      </rPr>
      <t>VERIZON WIRELESS</t>
    </r>
  </si>
  <si>
    <r>
      <rPr>
        <sz val="8"/>
        <rFont val="Arial"/>
        <family val="2"/>
      </rPr>
      <t>GSA Contract</t>
    </r>
  </si>
  <si>
    <r>
      <rPr>
        <sz val="8"/>
        <rFont val="Arial"/>
        <family val="2"/>
      </rPr>
      <t>Wireless Service</t>
    </r>
  </si>
  <si>
    <r>
      <rPr>
        <sz val="8"/>
        <rFont val="Arial"/>
        <family val="2"/>
      </rPr>
      <t>VERSA CREATIVE GROUP LLC</t>
    </r>
  </si>
  <si>
    <r>
      <rPr>
        <sz val="8"/>
        <rFont val="Arial"/>
        <family val="2"/>
      </rPr>
      <t>Job # 19/047KC</t>
    </r>
  </si>
  <si>
    <r>
      <rPr>
        <sz val="8"/>
        <rFont val="Arial"/>
        <family val="2"/>
      </rPr>
      <t>Marketing</t>
    </r>
  </si>
  <si>
    <r>
      <rPr>
        <sz val="8"/>
        <rFont val="Arial"/>
        <family val="2"/>
      </rPr>
      <t>VISTRA PREFERRED INC</t>
    </r>
  </si>
  <si>
    <r>
      <rPr>
        <sz val="8"/>
        <rFont val="Arial"/>
        <family val="2"/>
      </rPr>
      <t>Electrical service</t>
    </r>
  </si>
  <si>
    <r>
      <rPr>
        <sz val="8"/>
        <rFont val="Arial"/>
        <family val="2"/>
      </rPr>
      <t>WHITLEY PENN LLP</t>
    </r>
  </si>
  <si>
    <r>
      <rPr>
        <sz val="8"/>
        <rFont val="Arial"/>
        <family val="2"/>
      </rPr>
      <t>Job #21/028YR</t>
    </r>
  </si>
  <si>
    <r>
      <rPr>
        <sz val="8"/>
        <rFont val="Arial"/>
        <family val="2"/>
      </rPr>
      <t>Audit Services for HCDE</t>
    </r>
  </si>
  <si>
    <r>
      <rPr>
        <sz val="8"/>
        <rFont val="Arial"/>
        <family val="2"/>
      </rPr>
      <t>YMCA</t>
    </r>
  </si>
  <si>
    <r>
      <rPr>
        <sz val="8"/>
        <rFont val="Arial"/>
        <family val="2"/>
      </rPr>
      <t>Job #21/044KJ</t>
    </r>
  </si>
  <si>
    <r>
      <rPr>
        <sz val="8"/>
        <rFont val="Arial"/>
        <family val="2"/>
      </rPr>
      <t>CASE for Kids County Connections</t>
    </r>
  </si>
  <si>
    <r>
      <rPr>
        <sz val="8"/>
        <rFont val="Arial"/>
        <family val="2"/>
      </rPr>
      <t>ZIEBEN FOUNDATION PROPERTIES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</si>
</sst>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$-409]#,##0.00_);\([$$-409]#,##0.00\)"/>
    <numFmt numFmtId="166" formatCode="000"/>
    <numFmt numFmtId="167" formatCode="mmmm\ yyyy"/>
    <numFmt numFmtId="168" formatCode="\$\ #,##0.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8"/>
      <color indexed="8"/>
      <name val="Arial"/>
      <charset val="1"/>
    </font>
    <font>
      <sz val="14"/>
      <color indexed="8"/>
      <name val="Arial"/>
      <charset val="1"/>
    </font>
    <font>
      <b/>
      <sz val="10"/>
      <color indexed="8"/>
      <name val="Arial"/>
      <charset val="1"/>
    </font>
    <font>
      <u/>
      <sz val="10"/>
      <color indexed="8"/>
      <name val="Arial"/>
      <charset val="1"/>
    </font>
    <font>
      <sz val="9"/>
      <color indexed="8"/>
      <name val="ARIAL"/>
      <charset val="1"/>
    </font>
    <font>
      <b/>
      <sz val="14"/>
      <color indexed="8"/>
      <name val="Arial"/>
      <charset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charset val="204"/>
    </font>
    <font>
      <b/>
      <sz val="12"/>
      <name val="Segoe UI"/>
    </font>
    <font>
      <b/>
      <sz val="12"/>
      <name val="Segoe UI"/>
      <family val="2"/>
    </font>
    <font>
      <b/>
      <sz val="11"/>
      <name val="Calibri"/>
    </font>
    <font>
      <b/>
      <sz val="11"/>
      <name val="Calibri"/>
      <family val="2"/>
    </font>
    <font>
      <b/>
      <sz val="10"/>
      <name val="Segoe UI"/>
    </font>
    <font>
      <b/>
      <sz val="10"/>
      <name val="Segoe U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name val="Calibri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Segoe UI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</font>
    <font>
      <sz val="8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</patternFill>
    </fill>
    <fill>
      <patternFill patternType="solid">
        <fgColor rgb="FFE2D6A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>
      <alignment vertical="top"/>
    </xf>
    <xf numFmtId="0" fontId="22" fillId="0" borderId="0"/>
    <xf numFmtId="0" fontId="22" fillId="0" borderId="0"/>
    <xf numFmtId="0" fontId="24" fillId="0" borderId="0"/>
    <xf numFmtId="4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/>
    </xf>
  </cellStyleXfs>
  <cellXfs count="225">
    <xf numFmtId="0" fontId="0" fillId="0" borderId="0" xfId="0"/>
    <xf numFmtId="39" fontId="4" fillId="0" borderId="0" xfId="3" applyNumberFormat="1" applyFont="1"/>
    <xf numFmtId="0" fontId="2" fillId="0" borderId="0" xfId="3"/>
    <xf numFmtId="0" fontId="6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39" fontId="7" fillId="0" borderId="0" xfId="3" applyNumberFormat="1" applyFont="1" applyAlignment="1">
      <alignment horizontal="center" wrapText="1"/>
    </xf>
    <xf numFmtId="14" fontId="2" fillId="2" borderId="0" xfId="3" applyNumberFormat="1" applyFill="1" applyAlignment="1">
      <alignment horizontal="left"/>
    </xf>
    <xf numFmtId="0" fontId="2" fillId="2" borderId="0" xfId="3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Alignment="1">
      <alignment horizontal="left"/>
    </xf>
    <xf numFmtId="0" fontId="2" fillId="0" borderId="0" xfId="3" applyAlignment="1">
      <alignment horizontal="left"/>
    </xf>
    <xf numFmtId="4" fontId="2" fillId="0" borderId="0" xfId="2" applyNumberFormat="1"/>
    <xf numFmtId="14" fontId="2" fillId="2" borderId="0" xfId="3" quotePrefix="1" applyNumberForma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Alignment="1">
      <alignment horizontal="left"/>
    </xf>
    <xf numFmtId="4" fontId="2" fillId="0" borderId="0" xfId="2" applyNumberFormat="1" applyFont="1"/>
    <xf numFmtId="0" fontId="2" fillId="2" borderId="0" xfId="3" applyFill="1" applyAlignment="1">
      <alignment horizontal="center"/>
    </xf>
    <xf numFmtId="49" fontId="2" fillId="2" borderId="0" xfId="3" applyNumberForma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/>
    <xf numFmtId="14" fontId="2" fillId="0" borderId="0" xfId="3" applyNumberFormat="1" applyAlignment="1">
      <alignment horizontal="center"/>
    </xf>
    <xf numFmtId="49" fontId="2" fillId="0" borderId="0" xfId="3" applyNumberFormat="1"/>
    <xf numFmtId="39" fontId="2" fillId="0" borderId="0" xfId="3" applyNumberFormat="1"/>
    <xf numFmtId="0" fontId="7" fillId="2" borderId="0" xfId="3" applyFont="1" applyFill="1" applyAlignment="1">
      <alignment horizontal="center"/>
    </xf>
    <xf numFmtId="0" fontId="2" fillId="2" borderId="0" xfId="3" applyFill="1"/>
    <xf numFmtId="49" fontId="7" fillId="2" borderId="0" xfId="3" applyNumberFormat="1" applyFont="1" applyFill="1" applyAlignment="1">
      <alignment horizontal="left"/>
    </xf>
    <xf numFmtId="49" fontId="2" fillId="2" borderId="0" xfId="3" applyNumberFormat="1" applyFill="1"/>
    <xf numFmtId="39" fontId="6" fillId="2" borderId="0" xfId="3" applyNumberFormat="1" applyFont="1" applyFill="1" applyAlignment="1">
      <alignment horizontal="center"/>
    </xf>
    <xf numFmtId="39" fontId="7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/>
    <xf numFmtId="8" fontId="10" fillId="2" borderId="0" xfId="3" applyNumberFormat="1" applyFont="1" applyFill="1"/>
    <xf numFmtId="39" fontId="2" fillId="2" borderId="0" xfId="3" applyNumberFormat="1" applyFill="1"/>
    <xf numFmtId="8" fontId="2" fillId="2" borderId="0" xfId="3" applyNumberFormat="1" applyFill="1"/>
    <xf numFmtId="43" fontId="2" fillId="0" borderId="0" xfId="1" applyFont="1" applyBorder="1" applyAlignment="1">
      <alignment horizontal="right"/>
    </xf>
    <xf numFmtId="49" fontId="2" fillId="2" borderId="0" xfId="3" applyNumberFormat="1" applyFill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ill="1" applyAlignment="1">
      <alignment horizontal="right"/>
    </xf>
    <xf numFmtId="4" fontId="2" fillId="2" borderId="2" xfId="3" applyNumberForma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ill="1" applyBorder="1"/>
    <xf numFmtId="44" fontId="2" fillId="2" borderId="2" xfId="3" applyNumberFormat="1" applyFill="1" applyBorder="1"/>
    <xf numFmtId="8" fontId="2" fillId="2" borderId="0" xfId="3" applyNumberFormat="1" applyFill="1" applyAlignment="1">
      <alignment horizontal="center"/>
    </xf>
    <xf numFmtId="43" fontId="2" fillId="2" borderId="0" xfId="2" applyNumberFormat="1" applyFont="1" applyFill="1" applyBorder="1"/>
    <xf numFmtId="44" fontId="2" fillId="2" borderId="0" xfId="2" applyFont="1" applyFill="1" applyBorder="1"/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Alignment="1">
      <alignment horizontal="right"/>
    </xf>
    <xf numFmtId="164" fontId="2" fillId="0" borderId="0" xfId="4" applyNumberFormat="1" applyFont="1"/>
    <xf numFmtId="164" fontId="2" fillId="0" borderId="0" xfId="3" applyNumberFormat="1" applyAlignment="1">
      <alignment horizontal="right" vertical="top"/>
    </xf>
    <xf numFmtId="164" fontId="2" fillId="0" borderId="0" xfId="3" applyNumberFormat="1"/>
    <xf numFmtId="0" fontId="2" fillId="0" borderId="0" xfId="3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0" fontId="15" fillId="0" borderId="0" xfId="5">
      <alignment vertical="top"/>
    </xf>
    <xf numFmtId="0" fontId="15" fillId="0" borderId="0" xfId="5" applyAlignment="1">
      <alignment horizontal="left" vertical="top" wrapText="1" readingOrder="1"/>
    </xf>
    <xf numFmtId="165" fontId="15" fillId="0" borderId="0" xfId="5" applyNumberFormat="1" applyAlignment="1">
      <alignment horizontal="right" vertical="top"/>
    </xf>
    <xf numFmtId="165" fontId="18" fillId="0" borderId="0" xfId="5" applyNumberFormat="1" applyFont="1" applyAlignment="1">
      <alignment horizontal="right" vertical="top"/>
    </xf>
    <xf numFmtId="0" fontId="2" fillId="0" borderId="0" xfId="7" applyFont="1" applyAlignment="1">
      <alignment horizontal="left" vertical="top"/>
    </xf>
    <xf numFmtId="0" fontId="23" fillId="0" borderId="0" xfId="7" applyFont="1" applyAlignment="1">
      <alignment horizontal="left" vertical="top"/>
    </xf>
    <xf numFmtId="20" fontId="23" fillId="0" borderId="0" xfId="7" applyNumberFormat="1" applyFont="1" applyAlignment="1">
      <alignment horizontal="left" vertical="top"/>
    </xf>
    <xf numFmtId="0" fontId="23" fillId="0" borderId="0" xfId="7" applyFont="1" applyAlignment="1">
      <alignment horizontal="center" vertical="top"/>
    </xf>
    <xf numFmtId="0" fontId="23" fillId="0" borderId="0" xfId="7" applyFont="1" applyAlignment="1">
      <alignment horizontal="right" vertical="top"/>
    </xf>
    <xf numFmtId="1" fontId="23" fillId="0" borderId="0" xfId="7" applyNumberFormat="1" applyFont="1" applyAlignment="1">
      <alignment horizontal="right" vertical="top" shrinkToFit="1"/>
    </xf>
    <xf numFmtId="1" fontId="23" fillId="0" borderId="2" xfId="7" applyNumberFormat="1" applyFont="1" applyBorder="1" applyAlignment="1">
      <alignment horizontal="right" vertical="top" shrinkToFit="1"/>
    </xf>
    <xf numFmtId="0" fontId="23" fillId="0" borderId="5" xfId="7" applyFont="1" applyBorder="1" applyAlignment="1">
      <alignment horizontal="center" vertical="top"/>
    </xf>
    <xf numFmtId="0" fontId="23" fillId="0" borderId="5" xfId="7" applyFont="1" applyBorder="1" applyAlignment="1">
      <alignment horizontal="left" vertical="top"/>
    </xf>
    <xf numFmtId="0" fontId="2" fillId="0" borderId="5" xfId="7" applyFont="1" applyBorder="1" applyAlignment="1">
      <alignment horizontal="center" vertical="top"/>
    </xf>
    <xf numFmtId="0" fontId="2" fillId="0" borderId="5" xfId="7" applyFont="1" applyBorder="1" applyAlignment="1">
      <alignment horizontal="left" vertical="top"/>
    </xf>
    <xf numFmtId="1" fontId="23" fillId="0" borderId="5" xfId="7" applyNumberFormat="1" applyFont="1" applyBorder="1" applyAlignment="1">
      <alignment horizontal="right" vertical="top" shrinkToFit="1"/>
    </xf>
    <xf numFmtId="0" fontId="23" fillId="0" borderId="0" xfId="7" applyFont="1" applyAlignment="1">
      <alignment horizontal="center" vertical="top" wrapText="1"/>
    </xf>
    <xf numFmtId="0" fontId="2" fillId="0" borderId="0" xfId="7" applyFont="1" applyAlignment="1">
      <alignment horizontal="right" vertical="top"/>
    </xf>
    <xf numFmtId="0" fontId="23" fillId="0" borderId="0" xfId="7" applyFont="1" applyAlignment="1">
      <alignment horizontal="left"/>
    </xf>
    <xf numFmtId="1" fontId="23" fillId="0" borderId="0" xfId="7" applyNumberFormat="1" applyFont="1" applyAlignment="1">
      <alignment horizontal="center" vertical="top" shrinkToFit="1"/>
    </xf>
    <xf numFmtId="0" fontId="2" fillId="0" borderId="0" xfId="7" applyFont="1" applyAlignment="1">
      <alignment horizontal="left" vertical="center"/>
    </xf>
    <xf numFmtId="166" fontId="23" fillId="0" borderId="0" xfId="7" applyNumberFormat="1" applyFont="1" applyAlignment="1">
      <alignment horizontal="center" vertical="top" shrinkToFit="1"/>
    </xf>
    <xf numFmtId="1" fontId="23" fillId="0" borderId="0" xfId="7" applyNumberFormat="1" applyFont="1" applyAlignment="1">
      <alignment horizontal="left" vertical="top" shrinkToFit="1"/>
    </xf>
    <xf numFmtId="166" fontId="23" fillId="0" borderId="0" xfId="7" applyNumberFormat="1" applyFont="1" applyAlignment="1">
      <alignment horizontal="left" vertical="top" shrinkToFit="1"/>
    </xf>
    <xf numFmtId="0" fontId="7" fillId="0" borderId="0" xfId="7" applyFont="1" applyAlignment="1">
      <alignment horizontal="left" vertical="top"/>
    </xf>
    <xf numFmtId="0" fontId="7" fillId="0" borderId="0" xfId="7" applyFont="1" applyAlignment="1">
      <alignment horizontal="right" vertical="top"/>
    </xf>
    <xf numFmtId="0" fontId="2" fillId="0" borderId="0" xfId="7" applyFont="1" applyAlignment="1">
      <alignment horizontal="center" vertical="top"/>
    </xf>
    <xf numFmtId="1" fontId="23" fillId="0" borderId="1" xfId="7" applyNumberFormat="1" applyFont="1" applyBorder="1" applyAlignment="1">
      <alignment horizontal="right" vertical="top"/>
    </xf>
    <xf numFmtId="0" fontId="25" fillId="0" borderId="0" xfId="8" applyFont="1" applyAlignment="1">
      <alignment horizontal="right" vertical="top" wrapText="1" indent="3"/>
    </xf>
    <xf numFmtId="0" fontId="24" fillId="0" borderId="0" xfId="8" applyAlignment="1">
      <alignment horizontal="left" vertical="top" wrapText="1"/>
    </xf>
    <xf numFmtId="0" fontId="24" fillId="0" borderId="0" xfId="8" applyAlignment="1">
      <alignment horizontal="left" vertical="top"/>
    </xf>
    <xf numFmtId="0" fontId="25" fillId="0" borderId="0" xfId="8" applyFont="1" applyAlignment="1">
      <alignment horizontal="left" vertical="top" wrapText="1" indent="20"/>
    </xf>
    <xf numFmtId="0" fontId="25" fillId="0" borderId="0" xfId="8" applyFont="1" applyAlignment="1">
      <alignment horizontal="right" vertical="top" wrapText="1" indent="2"/>
    </xf>
    <xf numFmtId="0" fontId="29" fillId="3" borderId="12" xfId="8" applyFont="1" applyFill="1" applyBorder="1" applyAlignment="1">
      <alignment horizontal="left" vertical="top" wrapText="1" indent="1"/>
    </xf>
    <xf numFmtId="0" fontId="29" fillId="3" borderId="12" xfId="8" applyFont="1" applyFill="1" applyBorder="1" applyAlignment="1">
      <alignment horizontal="left" vertical="top" wrapText="1" indent="2"/>
    </xf>
    <xf numFmtId="0" fontId="27" fillId="0" borderId="12" xfId="8" applyFont="1" applyBorder="1" applyAlignment="1">
      <alignment horizontal="left" vertical="top" wrapText="1" indent="1"/>
    </xf>
    <xf numFmtId="1" fontId="31" fillId="0" borderId="12" xfId="8" applyNumberFormat="1" applyFont="1" applyBorder="1" applyAlignment="1">
      <alignment horizontal="right" vertical="top" wrapText="1"/>
    </xf>
    <xf numFmtId="4" fontId="31" fillId="0" borderId="12" xfId="8" applyNumberFormat="1" applyFont="1" applyBorder="1" applyAlignment="1">
      <alignment horizontal="right" vertical="top" wrapText="1"/>
    </xf>
    <xf numFmtId="1" fontId="32" fillId="0" borderId="12" xfId="8" applyNumberFormat="1" applyFont="1" applyBorder="1" applyAlignment="1">
      <alignment horizontal="right" vertical="top" wrapText="1"/>
    </xf>
    <xf numFmtId="4" fontId="32" fillId="0" borderId="12" xfId="8" applyNumberFormat="1" applyFont="1" applyBorder="1" applyAlignment="1">
      <alignment horizontal="right" vertical="top" wrapText="1"/>
    </xf>
    <xf numFmtId="0" fontId="24" fillId="0" borderId="12" xfId="8" applyBorder="1" applyAlignment="1">
      <alignment horizontal="left" vertical="top" wrapText="1" indent="1"/>
    </xf>
    <xf numFmtId="0" fontId="27" fillId="4" borderId="12" xfId="8" applyFont="1" applyFill="1" applyBorder="1" applyAlignment="1">
      <alignment horizontal="left" vertical="top" wrapText="1" indent="1"/>
    </xf>
    <xf numFmtId="1" fontId="32" fillId="4" borderId="12" xfId="8" applyNumberFormat="1" applyFont="1" applyFill="1" applyBorder="1" applyAlignment="1">
      <alignment horizontal="right" vertical="top" wrapText="1"/>
    </xf>
    <xf numFmtId="4" fontId="32" fillId="4" borderId="12" xfId="8" applyNumberFormat="1" applyFont="1" applyFill="1" applyBorder="1" applyAlignment="1">
      <alignment horizontal="right" vertical="top" wrapText="1"/>
    </xf>
    <xf numFmtId="0" fontId="34" fillId="0" borderId="12" xfId="8" applyFont="1" applyBorder="1" applyAlignment="1">
      <alignment horizontal="left" vertical="top" wrapText="1"/>
    </xf>
    <xf numFmtId="3" fontId="36" fillId="0" borderId="12" xfId="8" applyNumberFormat="1" applyFont="1" applyBorder="1" applyAlignment="1">
      <alignment horizontal="right" vertical="top" wrapText="1"/>
    </xf>
    <xf numFmtId="4" fontId="36" fillId="0" borderId="12" xfId="8" applyNumberFormat="1" applyFont="1" applyBorder="1" applyAlignment="1">
      <alignment horizontal="right" vertical="top" wrapText="1"/>
    </xf>
    <xf numFmtId="0" fontId="29" fillId="3" borderId="12" xfId="8" applyFont="1" applyFill="1" applyBorder="1" applyAlignment="1">
      <alignment horizontal="left" vertical="top" wrapText="1"/>
    </xf>
    <xf numFmtId="3" fontId="37" fillId="3" borderId="12" xfId="8" applyNumberFormat="1" applyFont="1" applyFill="1" applyBorder="1" applyAlignment="1">
      <alignment horizontal="right" vertical="top" wrapText="1"/>
    </xf>
    <xf numFmtId="4" fontId="37" fillId="3" borderId="12" xfId="8" applyNumberFormat="1" applyFont="1" applyFill="1" applyBorder="1" applyAlignment="1">
      <alignment horizontal="right" vertical="top" wrapText="1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0" fillId="6" borderId="17" xfId="0" applyFill="1" applyBorder="1"/>
    <xf numFmtId="0" fontId="0" fillId="6" borderId="6" xfId="0" applyFill="1" applyBorder="1"/>
    <xf numFmtId="0" fontId="0" fillId="6" borderId="1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5" borderId="19" xfId="0" applyFont="1" applyFill="1" applyBorder="1"/>
    <xf numFmtId="0" fontId="0" fillId="5" borderId="0" xfId="0" applyFill="1" applyAlignment="1">
      <alignment horizontal="center"/>
    </xf>
    <xf numFmtId="44" fontId="0" fillId="5" borderId="20" xfId="0" applyNumberFormat="1" applyFill="1" applyBorder="1"/>
    <xf numFmtId="0" fontId="0" fillId="7" borderId="21" xfId="0" applyFill="1" applyBorder="1"/>
    <xf numFmtId="44" fontId="0" fillId="6" borderId="0" xfId="9" applyFont="1" applyFill="1"/>
    <xf numFmtId="39" fontId="0" fillId="6" borderId="0" xfId="9" applyNumberFormat="1" applyFont="1" applyFill="1"/>
    <xf numFmtId="2" fontId="0" fillId="6" borderId="22" xfId="0" applyNumberFormat="1" applyFill="1" applyBorder="1"/>
    <xf numFmtId="0" fontId="0" fillId="0" borderId="0" xfId="0" quotePrefix="1" applyAlignment="1">
      <alignment horizontal="right"/>
    </xf>
    <xf numFmtId="0" fontId="0" fillId="0" borderId="20" xfId="0" applyBorder="1"/>
    <xf numFmtId="0" fontId="0" fillId="0" borderId="19" xfId="0" applyBorder="1"/>
    <xf numFmtId="0" fontId="0" fillId="5" borderId="19" xfId="0" applyFill="1" applyBorder="1"/>
    <xf numFmtId="44" fontId="1" fillId="5" borderId="20" xfId="9" applyFill="1" applyBorder="1"/>
    <xf numFmtId="0" fontId="0" fillId="8" borderId="21" xfId="0" applyFill="1" applyBorder="1"/>
    <xf numFmtId="43" fontId="0" fillId="6" borderId="0" xfId="9" applyNumberFormat="1" applyFont="1" applyFill="1"/>
    <xf numFmtId="0" fontId="7" fillId="5" borderId="19" xfId="0" applyFont="1" applyFill="1" applyBorder="1"/>
    <xf numFmtId="0" fontId="7" fillId="5" borderId="0" xfId="0" applyFont="1" applyFill="1" applyAlignment="1">
      <alignment horizontal="center"/>
    </xf>
    <xf numFmtId="44" fontId="7" fillId="5" borderId="23" xfId="0" applyNumberFormat="1" applyFont="1" applyFill="1" applyBorder="1"/>
    <xf numFmtId="0" fontId="0" fillId="6" borderId="21" xfId="0" applyFill="1" applyBorder="1"/>
    <xf numFmtId="0" fontId="0" fillId="6" borderId="0" xfId="0" applyFill="1"/>
    <xf numFmtId="0" fontId="0" fillId="5" borderId="24" xfId="0" applyFill="1" applyBorder="1"/>
    <xf numFmtId="0" fontId="0" fillId="5" borderId="2" xfId="0" applyFill="1" applyBorder="1" applyAlignment="1">
      <alignment horizontal="center"/>
    </xf>
    <xf numFmtId="44" fontId="0" fillId="5" borderId="25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6" borderId="26" xfId="0" applyFill="1" applyBorder="1"/>
    <xf numFmtId="0" fontId="0" fillId="6" borderId="5" xfId="0" applyFill="1" applyBorder="1"/>
    <xf numFmtId="0" fontId="0" fillId="6" borderId="27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14" fontId="0" fillId="0" borderId="0" xfId="0" applyNumberFormat="1"/>
    <xf numFmtId="0" fontId="14" fillId="0" borderId="0" xfId="0" applyFont="1" applyAlignment="1">
      <alignment horizontal="right"/>
    </xf>
    <xf numFmtId="44" fontId="7" fillId="0" borderId="1" xfId="9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0" applyNumberFormat="1"/>
    <xf numFmtId="1" fontId="0" fillId="0" borderId="0" xfId="0" applyNumberFormat="1"/>
    <xf numFmtId="14" fontId="2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right"/>
    </xf>
    <xf numFmtId="44" fontId="14" fillId="0" borderId="0" xfId="9" applyFont="1" applyBorder="1"/>
    <xf numFmtId="1" fontId="2" fillId="0" borderId="0" xfId="0" applyNumberFormat="1" applyFont="1" applyAlignment="1">
      <alignment horizontal="center" vertical="center"/>
    </xf>
    <xf numFmtId="44" fontId="1" fillId="0" borderId="0" xfId="9" applyBorder="1"/>
    <xf numFmtId="17" fontId="0" fillId="0" borderId="0" xfId="0" applyNumberFormat="1"/>
    <xf numFmtId="44" fontId="14" fillId="0" borderId="0" xfId="9" applyFont="1"/>
    <xf numFmtId="0" fontId="40" fillId="0" borderId="0" xfId="10" applyFont="1" applyAlignment="1">
      <alignment horizontal="center"/>
    </xf>
    <xf numFmtId="0" fontId="1" fillId="0" borderId="0" xfId="10">
      <alignment horizontal="left"/>
    </xf>
    <xf numFmtId="0" fontId="1" fillId="0" borderId="0" xfId="10" applyAlignment="1">
      <alignment horizontal="right"/>
    </xf>
    <xf numFmtId="49" fontId="2" fillId="2" borderId="0" xfId="3" applyNumberFormat="1" applyFill="1" applyAlignment="1">
      <alignment horizontal="left"/>
    </xf>
    <xf numFmtId="0" fontId="2" fillId="0" borderId="0" xfId="3" applyAlignment="1">
      <alignment horizontal="left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0" fontId="7" fillId="2" borderId="0" xfId="3" applyFont="1" applyFill="1" applyAlignment="1">
      <alignment horizontal="center"/>
    </xf>
    <xf numFmtId="49" fontId="7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7" fillId="0" borderId="0" xfId="6" applyFont="1" applyAlignment="1">
      <alignment horizontal="center"/>
    </xf>
    <xf numFmtId="0" fontId="7" fillId="0" borderId="0" xfId="7" applyFont="1" applyAlignment="1">
      <alignment horizontal="center" vertical="top"/>
    </xf>
    <xf numFmtId="0" fontId="7" fillId="0" borderId="0" xfId="7" applyFont="1" applyAlignment="1">
      <alignment horizontal="center"/>
    </xf>
    <xf numFmtId="0" fontId="2" fillId="0" borderId="6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7" fillId="0" borderId="7" xfId="8" applyFont="1" applyBorder="1" applyAlignment="1">
      <alignment horizontal="left" vertical="top" wrapText="1" indent="10"/>
    </xf>
    <xf numFmtId="0" fontId="29" fillId="3" borderId="8" xfId="8" applyFont="1" applyFill="1" applyBorder="1" applyAlignment="1">
      <alignment horizontal="center" vertical="top" wrapText="1"/>
    </xf>
    <xf numFmtId="0" fontId="29" fillId="3" borderId="11" xfId="8" applyFont="1" applyFill="1" applyBorder="1" applyAlignment="1">
      <alignment horizontal="center" vertical="top" wrapText="1"/>
    </xf>
    <xf numFmtId="0" fontId="29" fillId="3" borderId="9" xfId="8" applyFont="1" applyFill="1" applyBorder="1" applyAlignment="1">
      <alignment horizontal="left" vertical="top" wrapText="1" indent="4"/>
    </xf>
    <xf numFmtId="0" fontId="29" fillId="3" borderId="10" xfId="8" applyFont="1" applyFill="1" applyBorder="1" applyAlignment="1">
      <alignment horizontal="left" vertical="top" wrapText="1" indent="4"/>
    </xf>
    <xf numFmtId="0" fontId="18" fillId="0" borderId="0" xfId="5" applyFont="1" applyAlignment="1">
      <alignment horizontal="right" vertical="top"/>
    </xf>
    <xf numFmtId="0" fontId="18" fillId="0" borderId="4" xfId="5" applyFont="1" applyBorder="1" applyAlignment="1">
      <alignment horizontal="left" vertical="top" wrapText="1" readingOrder="1"/>
    </xf>
    <xf numFmtId="0" fontId="18" fillId="0" borderId="4" xfId="5" applyFont="1" applyBorder="1" applyAlignment="1">
      <alignment horizontal="right" vertical="top" wrapText="1" readingOrder="1"/>
    </xf>
    <xf numFmtId="165" fontId="18" fillId="0" borderId="4" xfId="5" applyNumberFormat="1" applyFont="1" applyBorder="1" applyAlignment="1">
      <alignment horizontal="right" vertical="top"/>
    </xf>
    <xf numFmtId="0" fontId="15" fillId="0" borderId="0" xfId="5" applyAlignment="1">
      <alignment horizontal="left" vertical="top" wrapText="1" readingOrder="1"/>
    </xf>
    <xf numFmtId="0" fontId="15" fillId="0" borderId="0" xfId="5" applyAlignment="1">
      <alignment horizontal="right" vertical="top"/>
    </xf>
    <xf numFmtId="0" fontId="15" fillId="0" borderId="0" xfId="5" applyAlignment="1">
      <alignment horizontal="left" vertical="top"/>
    </xf>
    <xf numFmtId="0" fontId="15" fillId="0" borderId="0" xfId="5" applyAlignment="1">
      <alignment horizontal="left" vertical="top" wrapText="1"/>
    </xf>
    <xf numFmtId="0" fontId="21" fillId="0" borderId="0" xfId="5" applyFont="1" applyAlignment="1">
      <alignment horizontal="left" vertical="top" wrapText="1" readingOrder="1"/>
    </xf>
    <xf numFmtId="0" fontId="18" fillId="0" borderId="0" xfId="5" applyFont="1" applyAlignment="1">
      <alignment horizontal="left" vertical="top"/>
    </xf>
    <xf numFmtId="0" fontId="16" fillId="0" borderId="0" xfId="5" applyFont="1" applyAlignment="1">
      <alignment horizontal="center" vertical="top" wrapText="1" readingOrder="1"/>
    </xf>
    <xf numFmtId="0" fontId="17" fillId="0" borderId="0" xfId="5" applyFont="1" applyAlignment="1">
      <alignment horizontal="center" vertical="top" wrapText="1" readingOrder="1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15" fillId="0" borderId="0" xfId="5" applyAlignment="1">
      <alignment horizontal="right" vertical="top" wrapText="1" readingOrder="1"/>
    </xf>
    <xf numFmtId="4" fontId="18" fillId="0" borderId="0" xfId="5" applyNumberFormat="1" applyFont="1" applyAlignment="1">
      <alignment horizontal="right" vertical="top"/>
    </xf>
    <xf numFmtId="4" fontId="15" fillId="0" borderId="0" xfId="5" applyNumberFormat="1" applyAlignment="1">
      <alignment horizontal="right" vertical="top"/>
    </xf>
    <xf numFmtId="0" fontId="20" fillId="0" borderId="0" xfId="5" applyFont="1" applyAlignment="1">
      <alignment horizontal="left" vertical="top"/>
    </xf>
    <xf numFmtId="0" fontId="18" fillId="0" borderId="0" xfId="5" applyFont="1" applyAlignment="1">
      <alignment horizontal="left" vertical="top" wrapText="1" readingOrder="1"/>
    </xf>
    <xf numFmtId="0" fontId="19" fillId="0" borderId="0" xfId="5" applyFont="1" applyAlignment="1">
      <alignment horizontal="left" vertical="top" wrapText="1" readingOrder="1"/>
    </xf>
    <xf numFmtId="0" fontId="19" fillId="0" borderId="0" xfId="5" applyFont="1" applyAlignment="1">
      <alignment horizontal="right" vertical="top" wrapText="1" readingOrder="1"/>
    </xf>
    <xf numFmtId="4" fontId="20" fillId="0" borderId="0" xfId="5" applyNumberFormat="1" applyFont="1" applyAlignment="1">
      <alignment horizontal="right" vertical="top"/>
    </xf>
    <xf numFmtId="0" fontId="17" fillId="0" borderId="0" xfId="5" applyFont="1" applyAlignment="1">
      <alignment horizontal="right" vertical="top" wrapText="1" readingOrder="1"/>
    </xf>
    <xf numFmtId="0" fontId="17" fillId="0" borderId="0" xfId="5" applyFont="1" applyAlignment="1">
      <alignment horizontal="left" vertical="top" wrapText="1" readingOrder="1"/>
    </xf>
    <xf numFmtId="0" fontId="15" fillId="0" borderId="0" xfId="5" applyAlignment="1">
      <alignment horizontal="center" vertical="top"/>
    </xf>
    <xf numFmtId="3" fontId="15" fillId="0" borderId="0" xfId="5" applyNumberFormat="1" applyAlignment="1">
      <alignment horizontal="right" vertical="top"/>
    </xf>
    <xf numFmtId="0" fontId="41" fillId="9" borderId="12" xfId="8" applyFont="1" applyFill="1" applyBorder="1" applyAlignment="1">
      <alignment horizontal="left" vertical="top" wrapText="1"/>
    </xf>
    <xf numFmtId="0" fontId="41" fillId="9" borderId="12" xfId="8" applyFont="1" applyFill="1" applyBorder="1" applyAlignment="1">
      <alignment horizontal="left" vertical="top" wrapText="1" indent="1"/>
    </xf>
    <xf numFmtId="0" fontId="43" fillId="0" borderId="12" xfId="8" applyFont="1" applyBorder="1" applyAlignment="1">
      <alignment horizontal="left" vertical="top" wrapText="1"/>
    </xf>
    <xf numFmtId="1" fontId="45" fillId="0" borderId="12" xfId="8" applyNumberFormat="1" applyFont="1" applyBorder="1" applyAlignment="1">
      <alignment horizontal="left" vertical="top" wrapText="1"/>
    </xf>
    <xf numFmtId="168" fontId="45" fillId="0" borderId="12" xfId="8" applyNumberFormat="1" applyFont="1" applyBorder="1" applyAlignment="1">
      <alignment horizontal="center" vertical="top" wrapText="1"/>
    </xf>
    <xf numFmtId="0" fontId="43" fillId="0" borderId="9" xfId="8" applyFont="1" applyBorder="1" applyAlignment="1">
      <alignment horizontal="left" vertical="top" wrapText="1"/>
    </xf>
  </cellXfs>
  <cellStyles count="11">
    <cellStyle name="Comma" xfId="1" builtinId="3"/>
    <cellStyle name="Currency" xfId="2" builtinId="4"/>
    <cellStyle name="Currency 2" xfId="9" xr:uid="{D81001C4-B0E9-4329-AC57-846A4941FA0F}"/>
    <cellStyle name="Normal" xfId="0" builtinId="0"/>
    <cellStyle name="Normal 2" xfId="5" xr:uid="{B7ADC1D7-5845-42B1-BD8D-77B9BCA39402}"/>
    <cellStyle name="Normal 2 2" xfId="7" xr:uid="{0E4AAB44-EEE7-4A96-829D-D62717E5D8AC}"/>
    <cellStyle name="Normal 2 3" xfId="3" xr:uid="{21F5CE16-6C6A-41C3-8212-4E15B015DE67}"/>
    <cellStyle name="Normal 3" xfId="4" xr:uid="{D1FAB95A-72FC-4A42-8386-8CC4FDB0D86C}"/>
    <cellStyle name="Normal 4" xfId="8" xr:uid="{74BB39E0-5708-4A36-BA19-FBD8ACACEA11}"/>
    <cellStyle name="Normal 5" xfId="10" xr:uid="{AEE04BA5-DCB3-4B02-9BCF-5460C6405CC8}"/>
    <cellStyle name="Normal 8" xfId="6" xr:uid="{40223AB5-D59D-4DF7-9D03-77B3D7D5B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97F3-EB58-4110-9742-FC07C2DE6A11}">
  <sheetPr>
    <tabColor rgb="FF00B0F0"/>
    <pageSetUpPr fitToPage="1"/>
  </sheetPr>
  <dimension ref="A1:I104"/>
  <sheetViews>
    <sheetView showGridLines="0" zoomScaleNormal="100" workbookViewId="0">
      <selection activeCell="M12" sqref="M12"/>
    </sheetView>
  </sheetViews>
  <sheetFormatPr defaultColWidth="9.140625" defaultRowHeight="15"/>
  <cols>
    <col min="1" max="1" width="14.140625" style="60" customWidth="1"/>
    <col min="2" max="2" width="47.28515625" style="61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>
      <c r="A1" s="179" t="s">
        <v>26</v>
      </c>
      <c r="B1" s="179"/>
      <c r="C1" s="179"/>
      <c r="D1" s="179"/>
    </row>
    <row r="2" spans="1:6" ht="15.75">
      <c r="A2" s="180" t="s">
        <v>0</v>
      </c>
      <c r="B2" s="180"/>
      <c r="C2" s="180"/>
      <c r="D2" s="180"/>
    </row>
    <row r="3" spans="1:6">
      <c r="A3" s="175" t="s">
        <v>27</v>
      </c>
      <c r="B3" s="175"/>
      <c r="C3" s="175"/>
      <c r="D3" s="175"/>
    </row>
    <row r="4" spans="1:6" ht="12.75">
      <c r="A4" s="176" t="s">
        <v>1</v>
      </c>
      <c r="B4" s="176"/>
      <c r="C4" s="176"/>
      <c r="D4" s="176"/>
      <c r="E4" s="176"/>
      <c r="F4" s="176"/>
    </row>
    <row r="5" spans="1:6" ht="9" customHeight="1">
      <c r="A5" s="176"/>
      <c r="B5" s="176"/>
      <c r="C5" s="176"/>
      <c r="D5" s="176"/>
      <c r="E5" s="176"/>
      <c r="F5" s="176"/>
    </row>
    <row r="6" spans="1:6" ht="12.75">
      <c r="A6" s="3" t="s">
        <v>2</v>
      </c>
      <c r="B6" s="4" t="s">
        <v>3</v>
      </c>
      <c r="C6" s="5" t="s">
        <v>4</v>
      </c>
      <c r="D6" s="5"/>
      <c r="E6" s="178"/>
      <c r="F6" s="178"/>
    </row>
    <row r="7" spans="1:6" ht="12.75" customHeight="1">
      <c r="A7" s="175"/>
      <c r="B7" s="176"/>
      <c r="C7" s="176"/>
      <c r="D7" s="176"/>
      <c r="E7" s="176"/>
      <c r="F7" s="176"/>
    </row>
    <row r="8" spans="1:6" s="9" customFormat="1" ht="14.25">
      <c r="A8" s="6">
        <v>44413</v>
      </c>
      <c r="B8" s="7" t="s">
        <v>28</v>
      </c>
      <c r="C8" s="8">
        <v>459375.55</v>
      </c>
      <c r="D8" s="8"/>
    </row>
    <row r="9" spans="1:6" s="9" customFormat="1" ht="14.25">
      <c r="A9" s="10">
        <v>44417</v>
      </c>
      <c r="B9" s="11" t="s">
        <v>29</v>
      </c>
      <c r="C9" s="12">
        <v>339461</v>
      </c>
      <c r="D9" s="12"/>
    </row>
    <row r="10" spans="1:6" s="9" customFormat="1" ht="14.25" hidden="1">
      <c r="A10" s="13"/>
      <c r="B10" s="7"/>
      <c r="C10" s="14"/>
      <c r="D10" s="14"/>
    </row>
    <row r="11" spans="1:6" s="9" customFormat="1" ht="14.25">
      <c r="A11" s="6">
        <v>44421</v>
      </c>
      <c r="B11" s="7" t="s">
        <v>30</v>
      </c>
      <c r="C11" s="14">
        <f>2044.83+10441.43+6218.11+10112.04+8131</f>
        <v>36947.410000000003</v>
      </c>
      <c r="D11" s="14"/>
    </row>
    <row r="12" spans="1:6" s="9" customFormat="1" ht="14.25">
      <c r="A12" s="15">
        <v>44421</v>
      </c>
      <c r="B12" s="11" t="s">
        <v>31</v>
      </c>
      <c r="C12" s="16">
        <f>131.82+409523.79</f>
        <v>409655.61</v>
      </c>
      <c r="D12" s="12"/>
    </row>
    <row r="13" spans="1:6" s="9" customFormat="1" ht="14.25">
      <c r="A13" s="13" t="s">
        <v>33</v>
      </c>
      <c r="B13" s="7" t="s">
        <v>34</v>
      </c>
      <c r="C13" s="14">
        <f>2646.33+11075.97+6087.68+10080.04+8137.97</f>
        <v>38027.99</v>
      </c>
      <c r="D13" s="14"/>
    </row>
    <row r="14" spans="1:6" s="9" customFormat="1" ht="15" customHeight="1">
      <c r="A14" s="15">
        <v>44433</v>
      </c>
      <c r="B14" s="11" t="s">
        <v>32</v>
      </c>
      <c r="C14" s="12">
        <f>158.56+56221.53+166.76+431023.7</f>
        <v>487570.55</v>
      </c>
      <c r="D14" s="12"/>
    </row>
    <row r="15" spans="1:6" s="9" customFormat="1" thickBot="1">
      <c r="A15" s="17"/>
      <c r="B15" s="18" t="s">
        <v>5</v>
      </c>
      <c r="C15" s="19">
        <f>SUM(C8:C14)</f>
        <v>1771038.11</v>
      </c>
      <c r="D15" s="20"/>
      <c r="F15" s="21"/>
    </row>
    <row r="16" spans="1:6" ht="13.5" thickTop="1">
      <c r="A16" s="22"/>
      <c r="B16" s="23" t="s">
        <v>6</v>
      </c>
      <c r="C16" s="24"/>
      <c r="D16" s="24"/>
      <c r="E16" s="24"/>
    </row>
    <row r="17" spans="1:9" ht="12.75">
      <c r="A17" s="177" t="s">
        <v>7</v>
      </c>
      <c r="B17" s="177"/>
      <c r="C17" s="177"/>
      <c r="D17" s="177"/>
      <c r="E17" s="177"/>
      <c r="F17" s="177"/>
      <c r="G17" s="177"/>
      <c r="H17" s="177"/>
      <c r="I17" s="177"/>
    </row>
    <row r="18" spans="1:9" ht="12.75">
      <c r="A18" s="177"/>
      <c r="B18" s="177"/>
      <c r="C18" s="177"/>
      <c r="D18" s="177"/>
      <c r="E18" s="177"/>
      <c r="F18" s="177"/>
      <c r="G18" s="177"/>
      <c r="H18" s="177"/>
      <c r="I18" s="177"/>
    </row>
    <row r="19" spans="1:9" ht="12.75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>
      <c r="A20" s="25"/>
      <c r="B20" s="25"/>
      <c r="C20" s="25" t="s">
        <v>8</v>
      </c>
      <c r="D20" s="25"/>
      <c r="E20" s="25"/>
      <c r="F20" s="25"/>
      <c r="G20" s="25"/>
      <c r="H20" s="25"/>
      <c r="I20" s="25" t="s">
        <v>9</v>
      </c>
    </row>
    <row r="21" spans="1:9" ht="12.75">
      <c r="A21" s="27"/>
      <c r="B21" s="28"/>
      <c r="C21" s="29" t="s">
        <v>10</v>
      </c>
      <c r="D21" s="30"/>
      <c r="E21" s="29" t="s">
        <v>11</v>
      </c>
      <c r="F21" s="30"/>
      <c r="G21" s="31" t="s">
        <v>12</v>
      </c>
      <c r="H21" s="25"/>
      <c r="I21" s="31" t="s">
        <v>13</v>
      </c>
    </row>
    <row r="22" spans="1:9" ht="12.75">
      <c r="A22" s="172" t="s">
        <v>14</v>
      </c>
      <c r="B22" s="172"/>
      <c r="C22" s="32">
        <v>631041.19999999995</v>
      </c>
      <c r="D22" s="33"/>
      <c r="E22" s="34"/>
      <c r="F22" s="35"/>
      <c r="G22" s="36"/>
      <c r="H22" s="26"/>
      <c r="I22" s="36"/>
    </row>
    <row r="23" spans="1:9" ht="12" customHeight="1">
      <c r="A23" s="172" t="s">
        <v>15</v>
      </c>
      <c r="B23" s="172"/>
      <c r="C23" s="37">
        <f>85649.76+3641.4+99158.51+2500+518.29+5092.5+41722.12+829.6+8180.15+350+318730+134884.14+172810.17+2164.86+794.27+238738.24+0+8465</f>
        <v>1124229.01</v>
      </c>
      <c r="D23" s="33"/>
      <c r="E23" s="34"/>
      <c r="F23" s="35"/>
      <c r="G23" s="36"/>
      <c r="H23" s="26"/>
      <c r="I23" s="36"/>
    </row>
    <row r="24" spans="1:9" ht="12.75" hidden="1">
      <c r="A24" s="38" t="s">
        <v>16</v>
      </c>
      <c r="B24" s="38" t="s">
        <v>17</v>
      </c>
      <c r="C24" s="39"/>
      <c r="D24" s="33"/>
      <c r="E24" s="34"/>
      <c r="F24" s="35"/>
      <c r="G24" s="36"/>
      <c r="H24" s="26"/>
      <c r="I24" s="36"/>
    </row>
    <row r="25" spans="1:9" ht="12.75">
      <c r="A25" s="38" t="s">
        <v>18</v>
      </c>
      <c r="B25" s="38"/>
      <c r="C25" s="37">
        <f>73405.09+11400+154583.22</f>
        <v>239388.31</v>
      </c>
      <c r="D25" s="33"/>
      <c r="E25" s="34"/>
      <c r="F25" s="35"/>
      <c r="G25" s="36"/>
      <c r="H25" s="26"/>
      <c r="I25" s="36"/>
    </row>
    <row r="26" spans="1:9" ht="12.75">
      <c r="A26" s="172" t="s">
        <v>19</v>
      </c>
      <c r="B26" s="172"/>
      <c r="C26" s="37">
        <f>51236.25+395211+341688.56</f>
        <v>788135.81</v>
      </c>
      <c r="D26" s="33"/>
      <c r="E26" s="34"/>
      <c r="F26" s="35"/>
      <c r="G26" s="36"/>
      <c r="H26" s="26"/>
      <c r="I26" s="36"/>
    </row>
    <row r="27" spans="1:9" ht="12.75">
      <c r="A27" s="172" t="s">
        <v>20</v>
      </c>
      <c r="B27" s="172"/>
      <c r="C27" s="37">
        <f>300+500</f>
        <v>800</v>
      </c>
      <c r="D27" s="33"/>
      <c r="E27" s="34"/>
      <c r="F27" s="35"/>
      <c r="G27" s="36"/>
      <c r="H27" s="26"/>
      <c r="I27" s="36"/>
    </row>
    <row r="28" spans="1:9" ht="12.75">
      <c r="A28" s="38" t="s">
        <v>21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>
      <c r="A29" s="172" t="s">
        <v>22</v>
      </c>
      <c r="B29" s="172"/>
      <c r="C29" s="41"/>
      <c r="D29" s="42"/>
      <c r="E29" s="43">
        <v>108014.1</v>
      </c>
      <c r="F29" s="44"/>
      <c r="G29" s="45"/>
      <c r="H29" s="46"/>
      <c r="I29" s="45"/>
    </row>
    <row r="30" spans="1:9" ht="14.25">
      <c r="A30" s="172" t="s">
        <v>23</v>
      </c>
      <c r="B30" s="172"/>
      <c r="C30" s="47"/>
      <c r="D30" s="26"/>
      <c r="E30" s="9"/>
      <c r="F30" s="48"/>
      <c r="G30" s="49"/>
      <c r="H30" s="35"/>
      <c r="I30" s="36"/>
    </row>
    <row r="31" spans="1:9" ht="13.5" thickBot="1">
      <c r="A31" s="17"/>
      <c r="B31" s="28"/>
      <c r="C31" s="50">
        <f>SUM(C22:C30)</f>
        <v>2783594.33</v>
      </c>
      <c r="D31" s="51"/>
      <c r="E31" s="52">
        <f>E29</f>
        <v>108014.1</v>
      </c>
      <c r="F31" s="53"/>
      <c r="G31" s="54">
        <f>C15</f>
        <v>1771038.11</v>
      </c>
      <c r="H31" s="53"/>
      <c r="I31" s="50">
        <f>SUM(C31:G31)</f>
        <v>4662646.54</v>
      </c>
    </row>
    <row r="32" spans="1:9" ht="13.5" thickTop="1">
      <c r="A32" s="17"/>
      <c r="B32" s="28"/>
      <c r="C32" s="55"/>
      <c r="D32" s="35"/>
      <c r="E32" s="35"/>
      <c r="F32" s="35"/>
      <c r="G32" s="26"/>
      <c r="H32" s="26"/>
      <c r="I32" s="26"/>
    </row>
    <row r="33" spans="1:9" ht="12.75">
      <c r="A33" s="173" t="s">
        <v>24</v>
      </c>
      <c r="B33" s="173"/>
      <c r="C33" s="56"/>
      <c r="D33" s="2"/>
      <c r="E33" s="24"/>
    </row>
    <row r="34" spans="1:9" ht="12.75">
      <c r="A34" s="174" t="s">
        <v>25</v>
      </c>
      <c r="B34" s="174"/>
      <c r="C34" s="57">
        <v>3617.63</v>
      </c>
      <c r="D34" s="24"/>
      <c r="E34" s="24"/>
      <c r="F34" s="24"/>
      <c r="I34" s="58"/>
    </row>
    <row r="35" spans="1:9" ht="12.75">
      <c r="A35" s="59"/>
      <c r="B35" s="23"/>
      <c r="C35" s="24"/>
      <c r="D35" s="24"/>
      <c r="E35" s="24"/>
    </row>
    <row r="36" spans="1:9" ht="12.75">
      <c r="A36" s="59"/>
      <c r="B36" s="23"/>
      <c r="C36" s="24"/>
      <c r="D36" s="24"/>
      <c r="E36" s="24"/>
    </row>
    <row r="37" spans="1:9" ht="12.75">
      <c r="A37" s="59"/>
      <c r="B37" s="23"/>
      <c r="C37" s="24"/>
      <c r="D37" s="24"/>
      <c r="E37" s="24"/>
    </row>
    <row r="38" spans="1:9" ht="12.75">
      <c r="A38" s="59"/>
      <c r="B38" s="23"/>
      <c r="C38" s="24"/>
      <c r="D38" s="24"/>
      <c r="E38" s="24"/>
    </row>
    <row r="39" spans="1:9" ht="12.75">
      <c r="A39" s="59"/>
      <c r="B39" s="23"/>
      <c r="C39" s="24"/>
      <c r="D39" s="24"/>
      <c r="E39" s="24"/>
    </row>
    <row r="40" spans="1:9" ht="12.75">
      <c r="A40" s="59"/>
      <c r="B40" s="23"/>
      <c r="C40" s="24"/>
      <c r="D40" s="24"/>
      <c r="E40" s="24"/>
    </row>
    <row r="41" spans="1:9" ht="12.75">
      <c r="A41" s="59"/>
      <c r="B41" s="23"/>
      <c r="C41" s="24"/>
      <c r="D41" s="24"/>
      <c r="E41" s="24"/>
    </row>
    <row r="42" spans="1:9" ht="12.75">
      <c r="A42" s="59"/>
      <c r="B42" s="23"/>
      <c r="C42" s="24"/>
      <c r="D42" s="24"/>
      <c r="E42" s="24"/>
    </row>
    <row r="43" spans="1:9" ht="12.75">
      <c r="A43" s="59"/>
      <c r="B43" s="23"/>
      <c r="C43" s="24"/>
      <c r="D43" s="24"/>
      <c r="E43" s="24"/>
    </row>
    <row r="44" spans="1:9" ht="12.75">
      <c r="A44" s="59"/>
      <c r="B44" s="23"/>
      <c r="C44" s="24"/>
      <c r="D44" s="24"/>
      <c r="E44" s="24"/>
    </row>
    <row r="45" spans="1:9" ht="12.75">
      <c r="A45" s="59"/>
      <c r="B45" s="23"/>
      <c r="C45" s="24"/>
      <c r="D45" s="24"/>
      <c r="E45" s="24"/>
    </row>
    <row r="46" spans="1:9" ht="12.75">
      <c r="A46" s="59"/>
      <c r="B46" s="23"/>
      <c r="C46" s="24"/>
      <c r="D46" s="24"/>
      <c r="E46" s="24"/>
    </row>
    <row r="47" spans="1:9" ht="12.75">
      <c r="A47" s="59"/>
      <c r="B47" s="23"/>
      <c r="C47" s="24"/>
      <c r="D47" s="24"/>
      <c r="E47" s="24"/>
    </row>
    <row r="48" spans="1:9" ht="12.75">
      <c r="A48" s="59"/>
      <c r="B48" s="23"/>
      <c r="C48" s="24"/>
      <c r="D48" s="24"/>
      <c r="E48" s="24"/>
    </row>
    <row r="49" spans="1:5" ht="12.75">
      <c r="A49" s="59"/>
      <c r="B49" s="23"/>
      <c r="C49" s="24"/>
      <c r="D49" s="24"/>
      <c r="E49" s="24"/>
    </row>
    <row r="50" spans="1:5" ht="12.75">
      <c r="A50" s="59"/>
      <c r="B50" s="23"/>
      <c r="C50" s="24"/>
      <c r="D50" s="24"/>
      <c r="E50" s="24"/>
    </row>
    <row r="51" spans="1:5" ht="12.75">
      <c r="A51" s="59"/>
      <c r="B51" s="23"/>
      <c r="C51" s="24"/>
      <c r="D51" s="24"/>
      <c r="E51" s="24"/>
    </row>
    <row r="52" spans="1:5" ht="12.75">
      <c r="A52" s="59"/>
      <c r="B52" s="23"/>
      <c r="C52" s="24"/>
      <c r="D52" s="24"/>
      <c r="E52" s="24"/>
    </row>
    <row r="53" spans="1:5" ht="12.75">
      <c r="A53" s="59"/>
      <c r="B53" s="23"/>
      <c r="C53" s="24"/>
      <c r="D53" s="24"/>
      <c r="E53" s="24"/>
    </row>
    <row r="54" spans="1:5" ht="12.75">
      <c r="A54" s="59"/>
      <c r="B54" s="23"/>
      <c r="C54" s="24"/>
      <c r="D54" s="24"/>
      <c r="E54" s="24"/>
    </row>
    <row r="55" spans="1:5" ht="12.75">
      <c r="A55" s="59"/>
      <c r="B55" s="23"/>
      <c r="C55" s="24"/>
      <c r="D55" s="24"/>
      <c r="E55" s="24"/>
    </row>
    <row r="56" spans="1:5" ht="12.75">
      <c r="A56" s="59"/>
      <c r="B56" s="23"/>
      <c r="C56" s="24"/>
      <c r="D56" s="24"/>
      <c r="E56" s="24"/>
    </row>
    <row r="57" spans="1:5" ht="12.75">
      <c r="A57" s="59"/>
      <c r="B57" s="23"/>
      <c r="C57" s="24"/>
      <c r="D57" s="24"/>
      <c r="E57" s="24"/>
    </row>
    <row r="58" spans="1:5" ht="12.75">
      <c r="A58" s="59"/>
      <c r="B58" s="23"/>
      <c r="C58" s="24"/>
      <c r="D58" s="24"/>
      <c r="E58" s="24"/>
    </row>
    <row r="59" spans="1:5" ht="12.75">
      <c r="A59" s="59"/>
      <c r="B59" s="23"/>
      <c r="C59" s="24"/>
      <c r="D59" s="24"/>
      <c r="E59" s="24"/>
    </row>
    <row r="60" spans="1:5" ht="12.75">
      <c r="A60" s="59"/>
      <c r="B60" s="23"/>
      <c r="C60" s="24"/>
      <c r="D60" s="24"/>
      <c r="E60" s="24"/>
    </row>
    <row r="61" spans="1:5" ht="12.75">
      <c r="A61" s="59"/>
      <c r="B61" s="23"/>
      <c r="C61" s="24"/>
      <c r="D61" s="24"/>
      <c r="E61" s="24"/>
    </row>
    <row r="62" spans="1:5" ht="12.75">
      <c r="A62" s="59"/>
      <c r="B62" s="23"/>
      <c r="C62" s="24"/>
      <c r="D62" s="24"/>
      <c r="E62" s="24"/>
    </row>
    <row r="63" spans="1:5" ht="12.75">
      <c r="A63" s="59"/>
      <c r="B63" s="23"/>
      <c r="C63" s="24"/>
      <c r="D63" s="24"/>
      <c r="E63" s="24"/>
    </row>
    <row r="64" spans="1:5" ht="12.75">
      <c r="A64" s="59"/>
      <c r="B64" s="23"/>
      <c r="C64" s="24"/>
      <c r="D64" s="24"/>
      <c r="E64" s="24"/>
    </row>
    <row r="65" spans="1:5" ht="12.75">
      <c r="A65" s="59"/>
      <c r="B65" s="23"/>
      <c r="C65" s="24"/>
      <c r="D65" s="24"/>
      <c r="E65" s="24"/>
    </row>
    <row r="66" spans="1:5" ht="12.75">
      <c r="A66" s="59"/>
      <c r="B66" s="23"/>
      <c r="C66" s="24"/>
      <c r="D66" s="24"/>
      <c r="E66" s="24"/>
    </row>
    <row r="67" spans="1:5" ht="12.75">
      <c r="A67" s="59"/>
      <c r="B67" s="23"/>
      <c r="C67" s="24"/>
      <c r="D67" s="24"/>
      <c r="E67" s="24"/>
    </row>
    <row r="68" spans="1:5" ht="12.75">
      <c r="A68" s="59"/>
      <c r="B68" s="23"/>
      <c r="C68" s="24"/>
      <c r="D68" s="24"/>
      <c r="E68" s="24"/>
    </row>
    <row r="69" spans="1:5" ht="12.75">
      <c r="A69" s="59"/>
      <c r="B69" s="23"/>
      <c r="C69" s="24"/>
      <c r="D69" s="24"/>
      <c r="E69" s="24"/>
    </row>
    <row r="70" spans="1:5" ht="12.75">
      <c r="A70" s="59"/>
      <c r="B70" s="23"/>
      <c r="C70" s="24"/>
      <c r="D70" s="24"/>
      <c r="E70" s="24"/>
    </row>
    <row r="71" spans="1:5" ht="12.75">
      <c r="A71" s="59"/>
      <c r="B71" s="23"/>
      <c r="C71" s="24"/>
      <c r="D71" s="24"/>
      <c r="E71" s="24"/>
    </row>
    <row r="72" spans="1:5" ht="12.75">
      <c r="A72" s="59"/>
      <c r="B72" s="23"/>
      <c r="C72" s="24"/>
      <c r="D72" s="24"/>
      <c r="E72" s="24"/>
    </row>
    <row r="73" spans="1:5" ht="12.75">
      <c r="A73" s="59"/>
      <c r="B73" s="23"/>
      <c r="C73" s="24"/>
      <c r="D73" s="24"/>
      <c r="E73" s="24"/>
    </row>
    <row r="74" spans="1:5" ht="12.75">
      <c r="A74" s="59"/>
      <c r="B74" s="23"/>
      <c r="C74" s="24"/>
      <c r="D74" s="24"/>
      <c r="E74" s="24"/>
    </row>
    <row r="75" spans="1:5" ht="12.75">
      <c r="A75" s="59"/>
      <c r="B75" s="23"/>
      <c r="C75" s="24"/>
      <c r="D75" s="24"/>
      <c r="E75" s="24"/>
    </row>
    <row r="76" spans="1:5" ht="12.75">
      <c r="A76" s="59"/>
      <c r="B76" s="23"/>
      <c r="C76" s="24"/>
      <c r="D76" s="24"/>
      <c r="E76" s="24"/>
    </row>
    <row r="77" spans="1:5" ht="12.75">
      <c r="A77" s="59"/>
      <c r="B77" s="23"/>
      <c r="C77" s="24"/>
      <c r="D77" s="24"/>
      <c r="E77" s="24"/>
    </row>
    <row r="78" spans="1:5" ht="12.75">
      <c r="A78" s="59"/>
      <c r="B78" s="23"/>
      <c r="C78" s="24"/>
      <c r="D78" s="24"/>
      <c r="E78" s="24"/>
    </row>
    <row r="79" spans="1:5" ht="12.75">
      <c r="A79" s="59"/>
      <c r="B79" s="23"/>
      <c r="C79" s="24"/>
      <c r="D79" s="24"/>
      <c r="E79" s="24"/>
    </row>
    <row r="80" spans="1:5" ht="12.75">
      <c r="A80" s="59"/>
      <c r="B80" s="23"/>
      <c r="C80" s="24"/>
      <c r="D80" s="24"/>
      <c r="E80" s="24"/>
    </row>
    <row r="81" spans="1:5" ht="12.75">
      <c r="A81" s="59"/>
      <c r="B81" s="23"/>
      <c r="C81" s="24"/>
      <c r="D81" s="24"/>
      <c r="E81" s="24"/>
    </row>
    <row r="82" spans="1:5" ht="12.75">
      <c r="A82" s="59"/>
      <c r="B82" s="23"/>
      <c r="C82" s="24"/>
      <c r="D82" s="24"/>
      <c r="E82" s="24"/>
    </row>
    <row r="83" spans="1:5" ht="12.75">
      <c r="A83" s="59"/>
      <c r="B83" s="23"/>
      <c r="C83" s="24"/>
      <c r="D83" s="24"/>
      <c r="E83" s="24"/>
    </row>
    <row r="84" spans="1:5" ht="12.75">
      <c r="A84" s="59"/>
      <c r="B84" s="23"/>
      <c r="C84" s="24"/>
      <c r="D84" s="24"/>
      <c r="E84" s="24"/>
    </row>
    <row r="85" spans="1:5" ht="12.75">
      <c r="A85" s="59"/>
      <c r="B85" s="23"/>
      <c r="C85" s="24"/>
      <c r="D85" s="24"/>
      <c r="E85" s="24"/>
    </row>
    <row r="86" spans="1:5" ht="12.75">
      <c r="A86" s="59"/>
      <c r="B86" s="23"/>
      <c r="C86" s="24"/>
      <c r="D86" s="24"/>
      <c r="E86" s="24"/>
    </row>
    <row r="87" spans="1:5" ht="12.75">
      <c r="A87" s="59"/>
      <c r="B87" s="23"/>
      <c r="C87" s="24"/>
      <c r="D87" s="24"/>
      <c r="E87" s="24"/>
    </row>
    <row r="88" spans="1:5" ht="12.75">
      <c r="A88" s="59"/>
      <c r="B88" s="23"/>
      <c r="C88" s="24"/>
      <c r="D88" s="24"/>
      <c r="E88" s="24"/>
    </row>
    <row r="89" spans="1:5" ht="12.75">
      <c r="A89" s="59"/>
      <c r="B89" s="23"/>
      <c r="C89" s="24"/>
      <c r="D89" s="24"/>
      <c r="E89" s="24"/>
    </row>
    <row r="90" spans="1:5" ht="12.75">
      <c r="A90" s="59"/>
      <c r="B90" s="23"/>
      <c r="C90" s="24"/>
      <c r="D90" s="24"/>
      <c r="E90" s="24"/>
    </row>
    <row r="91" spans="1:5" ht="12.75">
      <c r="A91" s="59"/>
      <c r="B91" s="23"/>
      <c r="C91" s="24"/>
      <c r="D91" s="24"/>
      <c r="E91" s="24"/>
    </row>
    <row r="92" spans="1:5" ht="12.75">
      <c r="A92" s="59"/>
      <c r="B92" s="23"/>
      <c r="C92" s="24"/>
      <c r="D92" s="24"/>
      <c r="E92" s="24"/>
    </row>
    <row r="93" spans="1:5" ht="12.75">
      <c r="A93" s="59"/>
      <c r="B93" s="23"/>
      <c r="C93" s="24"/>
      <c r="D93" s="24"/>
      <c r="E93" s="24"/>
    </row>
    <row r="94" spans="1:5" ht="12.75">
      <c r="A94" s="59"/>
      <c r="B94" s="23"/>
      <c r="C94" s="24"/>
      <c r="D94" s="24"/>
      <c r="E94" s="24"/>
    </row>
    <row r="95" spans="1:5" ht="12.75">
      <c r="A95" s="59"/>
      <c r="B95" s="23"/>
      <c r="C95" s="24"/>
      <c r="D95" s="24"/>
      <c r="E95" s="24"/>
    </row>
    <row r="96" spans="1:5" ht="12.75">
      <c r="A96" s="59"/>
      <c r="B96" s="23"/>
      <c r="C96" s="24"/>
      <c r="D96" s="24"/>
      <c r="E96" s="24"/>
    </row>
    <row r="97" spans="1:5" ht="12.75">
      <c r="A97" s="59"/>
      <c r="B97" s="23"/>
      <c r="C97" s="24"/>
      <c r="D97" s="24"/>
      <c r="E97" s="24"/>
    </row>
    <row r="98" spans="1:5" ht="12.75">
      <c r="A98" s="59"/>
      <c r="B98" s="23"/>
      <c r="C98" s="24"/>
      <c r="D98" s="24"/>
      <c r="E98" s="24"/>
    </row>
    <row r="99" spans="1:5" ht="12.75">
      <c r="A99" s="59"/>
      <c r="B99" s="23"/>
      <c r="C99" s="24"/>
      <c r="D99" s="24"/>
      <c r="E99" s="24"/>
    </row>
    <row r="100" spans="1:5" ht="12.75">
      <c r="A100" s="59"/>
      <c r="B100" s="23"/>
      <c r="C100" s="24"/>
      <c r="D100" s="24"/>
      <c r="E100" s="24"/>
    </row>
    <row r="101" spans="1:5" ht="12.75">
      <c r="A101" s="59"/>
      <c r="B101" s="23"/>
      <c r="C101" s="24"/>
      <c r="D101" s="24"/>
      <c r="E101" s="24"/>
    </row>
    <row r="102" spans="1:5" ht="12.75">
      <c r="A102" s="59"/>
      <c r="B102" s="23"/>
      <c r="C102" s="24"/>
      <c r="D102" s="24"/>
      <c r="E102" s="24"/>
    </row>
    <row r="103" spans="1:5" ht="12.75">
      <c r="A103" s="59"/>
      <c r="B103" s="23"/>
      <c r="C103" s="24"/>
      <c r="D103" s="24"/>
      <c r="E103" s="24"/>
    </row>
    <row r="104" spans="1:5" ht="12.75">
      <c r="A104" s="59"/>
      <c r="B104" s="23"/>
      <c r="C104" s="24"/>
      <c r="D104" s="24"/>
      <c r="E104" s="24"/>
    </row>
  </sheetData>
  <mergeCells count="16">
    <mergeCell ref="E6:F6"/>
    <mergeCell ref="A1:D1"/>
    <mergeCell ref="A2:D2"/>
    <mergeCell ref="A3:D3"/>
    <mergeCell ref="A4:F4"/>
    <mergeCell ref="A5:F5"/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</mergeCells>
  <printOptions horizontalCentered="1"/>
  <pageMargins left="0.7" right="0.7" top="0.75" bottom="0.75" header="0.3" footer="0.3"/>
  <pageSetup scale="82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7380-3ABB-4C0A-B000-9151143336A7}">
  <dimension ref="A1:E79"/>
  <sheetViews>
    <sheetView tabSelected="1" zoomScaleNormal="100" workbookViewId="0">
      <selection activeCell="D25" sqref="D25"/>
    </sheetView>
  </sheetViews>
  <sheetFormatPr defaultRowHeight="12.75"/>
  <cols>
    <col min="1" max="1" width="36" style="92" customWidth="1"/>
    <col min="2" max="2" width="8" style="92" customWidth="1"/>
    <col min="3" max="3" width="12" style="92" customWidth="1"/>
    <col min="4" max="4" width="26.85546875" style="92" customWidth="1"/>
    <col min="5" max="5" width="28" style="92" customWidth="1"/>
    <col min="6" max="16384" width="9.140625" style="92"/>
  </cols>
  <sheetData>
    <row r="1" spans="1:5" ht="23.1" customHeight="1">
      <c r="A1" s="219" t="s">
        <v>2975</v>
      </c>
      <c r="B1" s="219" t="s">
        <v>2976</v>
      </c>
      <c r="C1" s="220" t="s">
        <v>2977</v>
      </c>
      <c r="D1" s="219" t="s">
        <v>2978</v>
      </c>
      <c r="E1" s="219" t="s">
        <v>2979</v>
      </c>
    </row>
    <row r="2" spans="1:5" ht="9" customHeight="1">
      <c r="A2" s="221" t="s">
        <v>2980</v>
      </c>
      <c r="B2" s="222">
        <v>83547</v>
      </c>
      <c r="C2" s="223">
        <v>108476.4</v>
      </c>
      <c r="D2" s="221" t="s">
        <v>2981</v>
      </c>
      <c r="E2" s="221" t="s">
        <v>2982</v>
      </c>
    </row>
    <row r="3" spans="1:5" ht="9" customHeight="1">
      <c r="A3" s="221" t="s">
        <v>2983</v>
      </c>
      <c r="B3" s="222">
        <v>10960</v>
      </c>
      <c r="C3" s="223">
        <v>147193.31</v>
      </c>
      <c r="D3" s="221" t="s">
        <v>2984</v>
      </c>
      <c r="E3" s="221" t="s">
        <v>2984</v>
      </c>
    </row>
    <row r="4" spans="1:5" ht="9" customHeight="1">
      <c r="A4" s="221" t="s">
        <v>2985</v>
      </c>
      <c r="B4" s="222">
        <v>84484</v>
      </c>
      <c r="C4" s="223">
        <v>272065.57</v>
      </c>
      <c r="D4" s="221" t="s">
        <v>2984</v>
      </c>
      <c r="E4" s="221" t="s">
        <v>2984</v>
      </c>
    </row>
    <row r="5" spans="1:5" ht="9" customHeight="1">
      <c r="A5" s="221" t="s">
        <v>2986</v>
      </c>
      <c r="B5" s="222">
        <v>87910</v>
      </c>
      <c r="C5" s="223">
        <v>65520.32</v>
      </c>
      <c r="D5" s="221" t="s">
        <v>2987</v>
      </c>
      <c r="E5" s="221" t="s">
        <v>2981</v>
      </c>
    </row>
    <row r="6" spans="1:5" ht="9" customHeight="1">
      <c r="A6" s="221" t="s">
        <v>2988</v>
      </c>
      <c r="B6" s="222">
        <v>13330</v>
      </c>
      <c r="C6" s="223">
        <v>54588.5</v>
      </c>
      <c r="D6" s="221" t="s">
        <v>2989</v>
      </c>
      <c r="E6" s="221" t="s">
        <v>2990</v>
      </c>
    </row>
    <row r="7" spans="1:5" ht="9" customHeight="1">
      <c r="A7" s="221" t="s">
        <v>2991</v>
      </c>
      <c r="B7" s="222">
        <v>13871</v>
      </c>
      <c r="C7" s="223">
        <v>50593.16</v>
      </c>
      <c r="D7" s="221" t="s">
        <v>2984</v>
      </c>
      <c r="E7" s="221" t="s">
        <v>2992</v>
      </c>
    </row>
    <row r="8" spans="1:5" ht="9" customHeight="1">
      <c r="A8" s="221" t="s">
        <v>2993</v>
      </c>
      <c r="B8" s="222">
        <v>88584</v>
      </c>
      <c r="C8" s="223">
        <v>63200</v>
      </c>
      <c r="D8" s="221" t="s">
        <v>2994</v>
      </c>
      <c r="E8" s="221" t="s">
        <v>2995</v>
      </c>
    </row>
    <row r="9" spans="1:5" ht="9" customHeight="1">
      <c r="A9" s="221" t="s">
        <v>2996</v>
      </c>
      <c r="B9" s="222">
        <v>15860</v>
      </c>
      <c r="C9" s="223">
        <v>249155.73</v>
      </c>
      <c r="D9" s="221" t="s">
        <v>2997</v>
      </c>
      <c r="E9" s="221" t="s">
        <v>2998</v>
      </c>
    </row>
    <row r="10" spans="1:5" ht="9" customHeight="1">
      <c r="A10" s="221" t="s">
        <v>2999</v>
      </c>
      <c r="B10" s="222">
        <v>86521</v>
      </c>
      <c r="C10" s="223">
        <v>50000</v>
      </c>
      <c r="D10" s="221" t="s">
        <v>2981</v>
      </c>
      <c r="E10" s="221" t="s">
        <v>2982</v>
      </c>
    </row>
    <row r="11" spans="1:5" ht="18.95" customHeight="1">
      <c r="A11" s="221" t="s">
        <v>3000</v>
      </c>
      <c r="B11" s="222">
        <v>17320</v>
      </c>
      <c r="C11" s="223">
        <v>448615.78</v>
      </c>
      <c r="D11" s="221" t="s">
        <v>3001</v>
      </c>
      <c r="E11" s="221" t="s">
        <v>3002</v>
      </c>
    </row>
    <row r="12" spans="1:5" ht="18.95" customHeight="1">
      <c r="A12" s="221" t="s">
        <v>3003</v>
      </c>
      <c r="B12" s="222">
        <v>18165</v>
      </c>
      <c r="C12" s="223">
        <v>1113015.3999999999</v>
      </c>
      <c r="D12" s="221" t="s">
        <v>3004</v>
      </c>
      <c r="E12" s="221" t="s">
        <v>3005</v>
      </c>
    </row>
    <row r="13" spans="1:5" ht="9" customHeight="1">
      <c r="A13" s="221" t="s">
        <v>3006</v>
      </c>
      <c r="B13" s="222">
        <v>32920</v>
      </c>
      <c r="C13" s="223">
        <v>115758</v>
      </c>
      <c r="D13" s="221" t="s">
        <v>3007</v>
      </c>
      <c r="E13" s="221" t="s">
        <v>3008</v>
      </c>
    </row>
    <row r="14" spans="1:5" ht="9" customHeight="1">
      <c r="A14" s="221" t="s">
        <v>3009</v>
      </c>
      <c r="B14" s="222">
        <v>33040</v>
      </c>
      <c r="C14" s="223">
        <v>73650.679999999993</v>
      </c>
      <c r="D14" s="221" t="s">
        <v>2981</v>
      </c>
      <c r="E14" s="221" t="s">
        <v>3010</v>
      </c>
    </row>
    <row r="15" spans="1:5" ht="9" customHeight="1">
      <c r="A15" s="221" t="s">
        <v>3011</v>
      </c>
      <c r="B15" s="222">
        <v>82332</v>
      </c>
      <c r="C15" s="223">
        <v>136915.68</v>
      </c>
      <c r="D15" s="221" t="s">
        <v>2984</v>
      </c>
      <c r="E15" s="221" t="s">
        <v>2984</v>
      </c>
    </row>
    <row r="16" spans="1:5" ht="9" customHeight="1">
      <c r="A16" s="221" t="s">
        <v>3012</v>
      </c>
      <c r="B16" s="222">
        <v>88084</v>
      </c>
      <c r="C16" s="223">
        <v>60573.599999999999</v>
      </c>
      <c r="D16" s="221" t="s">
        <v>2981</v>
      </c>
      <c r="E16" s="221" t="s">
        <v>3013</v>
      </c>
    </row>
    <row r="17" spans="1:5" ht="9" customHeight="1">
      <c r="A17" s="221" t="s">
        <v>3014</v>
      </c>
      <c r="B17" s="222">
        <v>31720</v>
      </c>
      <c r="C17" s="223">
        <v>56006.46</v>
      </c>
      <c r="D17" s="221" t="s">
        <v>3015</v>
      </c>
      <c r="E17" s="221" t="s">
        <v>3016</v>
      </c>
    </row>
    <row r="18" spans="1:5" ht="9" customHeight="1">
      <c r="A18" s="221" t="s">
        <v>3017</v>
      </c>
      <c r="B18" s="222">
        <v>81367</v>
      </c>
      <c r="C18" s="223">
        <v>980028.03</v>
      </c>
      <c r="D18" s="221" t="s">
        <v>3018</v>
      </c>
      <c r="E18" s="221" t="s">
        <v>3019</v>
      </c>
    </row>
    <row r="19" spans="1:5" ht="9" customHeight="1">
      <c r="A19" s="221" t="s">
        <v>3020</v>
      </c>
      <c r="B19" s="222">
        <v>87489</v>
      </c>
      <c r="C19" s="223">
        <v>61471.9</v>
      </c>
      <c r="D19" s="221" t="s">
        <v>3021</v>
      </c>
      <c r="E19" s="221" t="s">
        <v>3022</v>
      </c>
    </row>
    <row r="20" spans="1:5" ht="9" customHeight="1">
      <c r="A20" s="221" t="s">
        <v>3023</v>
      </c>
      <c r="B20" s="222">
        <v>86779</v>
      </c>
      <c r="C20" s="223">
        <v>60577.07</v>
      </c>
      <c r="D20" s="221" t="s">
        <v>3024</v>
      </c>
      <c r="E20" s="221" t="s">
        <v>3025</v>
      </c>
    </row>
    <row r="21" spans="1:5" ht="9" customHeight="1">
      <c r="A21" s="221" t="s">
        <v>3026</v>
      </c>
      <c r="B21" s="222">
        <v>87246</v>
      </c>
      <c r="C21" s="223">
        <v>142874</v>
      </c>
      <c r="D21" s="221" t="s">
        <v>3027</v>
      </c>
      <c r="E21" s="221" t="s">
        <v>3028</v>
      </c>
    </row>
    <row r="22" spans="1:5" ht="9" customHeight="1">
      <c r="A22" s="221" t="s">
        <v>3029</v>
      </c>
      <c r="B22" s="222">
        <v>88662</v>
      </c>
      <c r="C22" s="223">
        <v>94595.839999999997</v>
      </c>
      <c r="D22" s="221" t="s">
        <v>3030</v>
      </c>
      <c r="E22" s="221" t="s">
        <v>3031</v>
      </c>
    </row>
    <row r="23" spans="1:5" ht="9" customHeight="1">
      <c r="A23" s="221" t="s">
        <v>3032</v>
      </c>
      <c r="B23" s="222">
        <v>82491</v>
      </c>
      <c r="C23" s="223">
        <v>412477.58</v>
      </c>
      <c r="D23" s="221" t="s">
        <v>3033</v>
      </c>
      <c r="E23" s="221" t="s">
        <v>2998</v>
      </c>
    </row>
    <row r="24" spans="1:5" ht="9" customHeight="1">
      <c r="A24" s="221" t="s">
        <v>3034</v>
      </c>
      <c r="B24" s="222">
        <v>85464</v>
      </c>
      <c r="C24" s="223">
        <v>50098.75</v>
      </c>
      <c r="D24" s="221" t="s">
        <v>3035</v>
      </c>
      <c r="E24" s="221" t="s">
        <v>3036</v>
      </c>
    </row>
    <row r="25" spans="1:5" ht="9" customHeight="1">
      <c r="A25" s="221" t="s">
        <v>3037</v>
      </c>
      <c r="B25" s="222">
        <v>85932</v>
      </c>
      <c r="C25" s="223">
        <v>105550.32</v>
      </c>
      <c r="D25" s="221" t="s">
        <v>3038</v>
      </c>
      <c r="E25" s="221" t="s">
        <v>3039</v>
      </c>
    </row>
    <row r="26" spans="1:5" ht="9" customHeight="1">
      <c r="A26" s="221" t="s">
        <v>3040</v>
      </c>
      <c r="B26" s="222">
        <v>88315</v>
      </c>
      <c r="C26" s="223">
        <v>54463.15</v>
      </c>
      <c r="D26" s="221" t="s">
        <v>2981</v>
      </c>
      <c r="E26" s="221" t="s">
        <v>3010</v>
      </c>
    </row>
    <row r="27" spans="1:5" ht="9" customHeight="1">
      <c r="A27" s="221" t="s">
        <v>3041</v>
      </c>
      <c r="B27" s="222">
        <v>88648</v>
      </c>
      <c r="C27" s="223">
        <v>411273.2</v>
      </c>
      <c r="D27" s="221" t="s">
        <v>3042</v>
      </c>
      <c r="E27" s="221" t="s">
        <v>3043</v>
      </c>
    </row>
    <row r="28" spans="1:5" ht="9" customHeight="1">
      <c r="A28" s="221" t="s">
        <v>3044</v>
      </c>
      <c r="B28" s="222">
        <v>87401</v>
      </c>
      <c r="C28" s="223">
        <v>554189.04</v>
      </c>
      <c r="D28" s="221" t="s">
        <v>3045</v>
      </c>
      <c r="E28" s="221" t="s">
        <v>3046</v>
      </c>
    </row>
    <row r="29" spans="1:5" ht="9" customHeight="1">
      <c r="A29" s="221" t="s">
        <v>3047</v>
      </c>
      <c r="B29" s="222">
        <v>88574</v>
      </c>
      <c r="C29" s="223">
        <v>150407.79999999999</v>
      </c>
      <c r="D29" s="221" t="s">
        <v>3048</v>
      </c>
      <c r="E29" s="221" t="s">
        <v>3049</v>
      </c>
    </row>
    <row r="30" spans="1:5" ht="9" customHeight="1">
      <c r="A30" s="221" t="s">
        <v>3050</v>
      </c>
      <c r="B30" s="222">
        <v>85264</v>
      </c>
      <c r="C30" s="223">
        <v>236494</v>
      </c>
      <c r="D30" s="221" t="s">
        <v>3051</v>
      </c>
      <c r="E30" s="221" t="s">
        <v>3052</v>
      </c>
    </row>
    <row r="31" spans="1:5" ht="9" customHeight="1">
      <c r="A31" s="221" t="s">
        <v>3053</v>
      </c>
      <c r="B31" s="222">
        <v>87181</v>
      </c>
      <c r="C31" s="223">
        <v>91369</v>
      </c>
      <c r="D31" s="221" t="s">
        <v>3054</v>
      </c>
      <c r="E31" s="221" t="s">
        <v>2981</v>
      </c>
    </row>
    <row r="32" spans="1:5" ht="9" customHeight="1">
      <c r="A32" s="221" t="s">
        <v>3055</v>
      </c>
      <c r="B32" s="222">
        <v>27070</v>
      </c>
      <c r="C32" s="223">
        <v>380725.95</v>
      </c>
      <c r="D32" s="221" t="s">
        <v>2984</v>
      </c>
      <c r="E32" s="221" t="s">
        <v>2984</v>
      </c>
    </row>
    <row r="33" spans="1:5" ht="9" customHeight="1">
      <c r="A33" s="221" t="s">
        <v>3056</v>
      </c>
      <c r="B33" s="222">
        <v>29505</v>
      </c>
      <c r="C33" s="223">
        <v>99067.32</v>
      </c>
      <c r="D33" s="221" t="s">
        <v>3057</v>
      </c>
      <c r="E33" s="221" t="s">
        <v>3058</v>
      </c>
    </row>
    <row r="34" spans="1:5" ht="9" customHeight="1">
      <c r="A34" s="221" t="s">
        <v>3059</v>
      </c>
      <c r="B34" s="222">
        <v>29680</v>
      </c>
      <c r="C34" s="223">
        <v>180901</v>
      </c>
      <c r="D34" s="221" t="s">
        <v>3060</v>
      </c>
      <c r="E34" s="221" t="s">
        <v>3061</v>
      </c>
    </row>
    <row r="35" spans="1:5" ht="9" customHeight="1">
      <c r="A35" s="221" t="s">
        <v>3062</v>
      </c>
      <c r="B35" s="222">
        <v>29920</v>
      </c>
      <c r="C35" s="223">
        <v>474368</v>
      </c>
      <c r="D35" s="221" t="s">
        <v>2981</v>
      </c>
      <c r="E35" s="221" t="s">
        <v>3063</v>
      </c>
    </row>
    <row r="36" spans="1:5" ht="9" customHeight="1">
      <c r="A36" s="221" t="s">
        <v>3064</v>
      </c>
      <c r="B36" s="222">
        <v>31325</v>
      </c>
      <c r="C36" s="223">
        <v>116600.54</v>
      </c>
      <c r="D36" s="221" t="s">
        <v>3065</v>
      </c>
      <c r="E36" s="221" t="s">
        <v>3066</v>
      </c>
    </row>
    <row r="37" spans="1:5" ht="9" customHeight="1">
      <c r="A37" s="221" t="s">
        <v>3067</v>
      </c>
      <c r="B37" s="222">
        <v>87257</v>
      </c>
      <c r="C37" s="223">
        <v>276547.61</v>
      </c>
      <c r="D37" s="221" t="s">
        <v>3068</v>
      </c>
      <c r="E37" s="221" t="s">
        <v>3069</v>
      </c>
    </row>
    <row r="38" spans="1:5" ht="9" customHeight="1">
      <c r="A38" s="221" t="s">
        <v>3070</v>
      </c>
      <c r="B38" s="222">
        <v>32530</v>
      </c>
      <c r="C38" s="223">
        <v>218633.49</v>
      </c>
      <c r="D38" s="221" t="s">
        <v>2984</v>
      </c>
      <c r="E38" s="221" t="s">
        <v>2984</v>
      </c>
    </row>
    <row r="39" spans="1:5" ht="9" customHeight="1">
      <c r="A39" s="221" t="s">
        <v>3071</v>
      </c>
      <c r="B39" s="222">
        <v>88447</v>
      </c>
      <c r="C39" s="223">
        <v>59555</v>
      </c>
      <c r="D39" s="221" t="s">
        <v>3072</v>
      </c>
      <c r="E39" s="221" t="s">
        <v>3073</v>
      </c>
    </row>
    <row r="40" spans="1:5" ht="9" customHeight="1">
      <c r="A40" s="221" t="s">
        <v>3074</v>
      </c>
      <c r="B40" s="222">
        <v>33610</v>
      </c>
      <c r="C40" s="223">
        <v>235033.57</v>
      </c>
      <c r="D40" s="221" t="s">
        <v>2984</v>
      </c>
      <c r="E40" s="221" t="s">
        <v>2984</v>
      </c>
    </row>
    <row r="41" spans="1:5" ht="9" customHeight="1">
      <c r="A41" s="221" t="s">
        <v>3075</v>
      </c>
      <c r="B41" s="222">
        <v>83848</v>
      </c>
      <c r="C41" s="223">
        <v>298200</v>
      </c>
      <c r="D41" s="221" t="s">
        <v>3076</v>
      </c>
      <c r="E41" s="221" t="s">
        <v>3077</v>
      </c>
    </row>
    <row r="42" spans="1:5" ht="9" customHeight="1">
      <c r="A42" s="221" t="s">
        <v>3078</v>
      </c>
      <c r="B42" s="222">
        <v>86996</v>
      </c>
      <c r="C42" s="223">
        <v>54705</v>
      </c>
      <c r="D42" s="221" t="s">
        <v>3079</v>
      </c>
      <c r="E42" s="221" t="s">
        <v>3080</v>
      </c>
    </row>
    <row r="43" spans="1:5" ht="9" customHeight="1">
      <c r="A43" s="221" t="s">
        <v>3081</v>
      </c>
      <c r="B43" s="222">
        <v>85146</v>
      </c>
      <c r="C43" s="223">
        <v>56880.84</v>
      </c>
      <c r="D43" s="221" t="s">
        <v>3007</v>
      </c>
      <c r="E43" s="221" t="s">
        <v>3077</v>
      </c>
    </row>
    <row r="44" spans="1:5" ht="9" customHeight="1">
      <c r="A44" s="221" t="s">
        <v>3082</v>
      </c>
      <c r="B44" s="222">
        <v>35683</v>
      </c>
      <c r="C44" s="223">
        <v>115195.46</v>
      </c>
      <c r="D44" s="221" t="s">
        <v>3083</v>
      </c>
      <c r="E44" s="221" t="s">
        <v>3084</v>
      </c>
    </row>
    <row r="45" spans="1:5" ht="9" customHeight="1">
      <c r="A45" s="221" t="s">
        <v>3085</v>
      </c>
      <c r="B45" s="222">
        <v>87975</v>
      </c>
      <c r="C45" s="223">
        <v>344221.4</v>
      </c>
      <c r="D45" s="221" t="s">
        <v>3030</v>
      </c>
      <c r="E45" s="221" t="s">
        <v>3086</v>
      </c>
    </row>
    <row r="46" spans="1:5" ht="9" customHeight="1">
      <c r="A46" s="221" t="s">
        <v>3087</v>
      </c>
      <c r="B46" s="222">
        <v>83870</v>
      </c>
      <c r="C46" s="223">
        <v>608939.75</v>
      </c>
      <c r="D46" s="221" t="s">
        <v>3007</v>
      </c>
      <c r="E46" s="221" t="s">
        <v>3008</v>
      </c>
    </row>
    <row r="47" spans="1:5" ht="9" customHeight="1">
      <c r="A47" s="221" t="s">
        <v>3088</v>
      </c>
      <c r="B47" s="222">
        <v>86944</v>
      </c>
      <c r="C47" s="223">
        <v>212661.01</v>
      </c>
      <c r="D47" s="221" t="s">
        <v>3089</v>
      </c>
      <c r="E47" s="221" t="s">
        <v>3090</v>
      </c>
    </row>
    <row r="48" spans="1:5" ht="9" customHeight="1">
      <c r="A48" s="221" t="s">
        <v>3091</v>
      </c>
      <c r="B48" s="222">
        <v>88484</v>
      </c>
      <c r="C48" s="223">
        <v>454562.19</v>
      </c>
      <c r="D48" s="221" t="s">
        <v>3092</v>
      </c>
      <c r="E48" s="221" t="s">
        <v>3093</v>
      </c>
    </row>
    <row r="49" spans="1:5" ht="9" customHeight="1">
      <c r="A49" s="221" t="s">
        <v>3094</v>
      </c>
      <c r="B49" s="222">
        <v>39976</v>
      </c>
      <c r="C49" s="223">
        <v>473729.4</v>
      </c>
      <c r="D49" s="221" t="s">
        <v>3095</v>
      </c>
      <c r="E49" s="221" t="s">
        <v>3096</v>
      </c>
    </row>
    <row r="50" spans="1:5" ht="9" customHeight="1">
      <c r="A50" s="221" t="s">
        <v>3097</v>
      </c>
      <c r="B50" s="222">
        <v>82060</v>
      </c>
      <c r="C50" s="223">
        <v>172226.38</v>
      </c>
      <c r="D50" s="221" t="s">
        <v>3098</v>
      </c>
      <c r="E50" s="221" t="s">
        <v>3099</v>
      </c>
    </row>
    <row r="51" spans="1:5" ht="9" customHeight="1">
      <c r="A51" s="221" t="s">
        <v>3100</v>
      </c>
      <c r="B51" s="222">
        <v>87340</v>
      </c>
      <c r="C51" s="223">
        <v>105893.02</v>
      </c>
      <c r="D51" s="221" t="s">
        <v>3101</v>
      </c>
      <c r="E51" s="221" t="s">
        <v>3025</v>
      </c>
    </row>
    <row r="52" spans="1:5" ht="9" customHeight="1">
      <c r="A52" s="221" t="s">
        <v>3102</v>
      </c>
      <c r="B52" s="222">
        <v>86264</v>
      </c>
      <c r="C52" s="223">
        <v>53000</v>
      </c>
      <c r="D52" s="221" t="s">
        <v>3030</v>
      </c>
      <c r="E52" s="221" t="s">
        <v>3103</v>
      </c>
    </row>
    <row r="53" spans="1:5" ht="9" customHeight="1">
      <c r="A53" s="221" t="s">
        <v>3104</v>
      </c>
      <c r="B53" s="222">
        <v>88594</v>
      </c>
      <c r="C53" s="223">
        <v>487838.65</v>
      </c>
      <c r="D53" s="221" t="s">
        <v>3105</v>
      </c>
      <c r="E53" s="221" t="s">
        <v>2981</v>
      </c>
    </row>
    <row r="54" spans="1:5" ht="9" customHeight="1">
      <c r="A54" s="221" t="s">
        <v>3106</v>
      </c>
      <c r="B54" s="222">
        <v>43683</v>
      </c>
      <c r="C54" s="223">
        <v>92737.86</v>
      </c>
      <c r="D54" s="221" t="s">
        <v>3007</v>
      </c>
      <c r="E54" s="221" t="s">
        <v>3008</v>
      </c>
    </row>
    <row r="55" spans="1:5" ht="9" customHeight="1">
      <c r="A55" s="221" t="s">
        <v>3107</v>
      </c>
      <c r="B55" s="222">
        <v>45610</v>
      </c>
      <c r="C55" s="223">
        <v>198979.26</v>
      </c>
      <c r="D55" s="221" t="s">
        <v>2984</v>
      </c>
      <c r="E55" s="221" t="s">
        <v>2984</v>
      </c>
    </row>
    <row r="56" spans="1:5" ht="9" customHeight="1">
      <c r="A56" s="221" t="s">
        <v>3108</v>
      </c>
      <c r="B56" s="222">
        <v>87278</v>
      </c>
      <c r="C56" s="223">
        <v>119141.82</v>
      </c>
      <c r="D56" s="221" t="s">
        <v>3109</v>
      </c>
      <c r="E56" s="224" t="s">
        <v>3110</v>
      </c>
    </row>
    <row r="57" spans="1:5" ht="9" customHeight="1">
      <c r="A57" s="221" t="s">
        <v>3111</v>
      </c>
      <c r="B57" s="222">
        <v>86862</v>
      </c>
      <c r="C57" s="223">
        <v>88102.65</v>
      </c>
      <c r="D57" s="221" t="s">
        <v>3112</v>
      </c>
      <c r="E57" s="221" t="s">
        <v>3113</v>
      </c>
    </row>
    <row r="58" spans="1:5" ht="9.9499999999999993" customHeight="1">
      <c r="A58" s="221" t="s">
        <v>3114</v>
      </c>
      <c r="B58" s="222">
        <v>60818</v>
      </c>
      <c r="C58" s="223">
        <v>333799.15999999997</v>
      </c>
      <c r="D58" s="221" t="s">
        <v>3115</v>
      </c>
      <c r="E58" s="221" t="s">
        <v>3115</v>
      </c>
    </row>
    <row r="59" spans="1:5" ht="23.1" customHeight="1">
      <c r="A59" s="219" t="s">
        <v>2975</v>
      </c>
      <c r="B59" s="219" t="s">
        <v>2976</v>
      </c>
      <c r="C59" s="220" t="s">
        <v>2977</v>
      </c>
      <c r="D59" s="219" t="s">
        <v>2978</v>
      </c>
      <c r="E59" s="219" t="s">
        <v>2979</v>
      </c>
    </row>
    <row r="60" spans="1:5" ht="9" customHeight="1">
      <c r="A60" s="221" t="s">
        <v>3116</v>
      </c>
      <c r="B60" s="222">
        <v>47923</v>
      </c>
      <c r="C60" s="223">
        <v>450025.57</v>
      </c>
      <c r="D60" s="221" t="s">
        <v>3117</v>
      </c>
      <c r="E60" s="221" t="s">
        <v>3118</v>
      </c>
    </row>
    <row r="61" spans="1:5" ht="9" customHeight="1">
      <c r="A61" s="221" t="s">
        <v>3119</v>
      </c>
      <c r="B61" s="222">
        <v>52120</v>
      </c>
      <c r="C61" s="223">
        <v>546053.81999999995</v>
      </c>
      <c r="D61" s="221" t="s">
        <v>2984</v>
      </c>
      <c r="E61" s="221" t="s">
        <v>2984</v>
      </c>
    </row>
    <row r="62" spans="1:5" ht="9" customHeight="1">
      <c r="A62" s="221" t="s">
        <v>3120</v>
      </c>
      <c r="B62" s="222">
        <v>52199</v>
      </c>
      <c r="C62" s="223">
        <v>137793.70000000001</v>
      </c>
      <c r="D62" s="221" t="s">
        <v>3004</v>
      </c>
      <c r="E62" s="221" t="s">
        <v>3113</v>
      </c>
    </row>
    <row r="63" spans="1:5" ht="9" customHeight="1">
      <c r="A63" s="221" t="s">
        <v>3121</v>
      </c>
      <c r="B63" s="222">
        <v>84623</v>
      </c>
      <c r="C63" s="223">
        <v>97429.5</v>
      </c>
      <c r="D63" s="221" t="s">
        <v>3122</v>
      </c>
      <c r="E63" s="221" t="s">
        <v>3103</v>
      </c>
    </row>
    <row r="64" spans="1:5" ht="9" customHeight="1">
      <c r="A64" s="221" t="s">
        <v>3123</v>
      </c>
      <c r="B64" s="222">
        <v>83777</v>
      </c>
      <c r="C64" s="223">
        <v>308509.90000000002</v>
      </c>
      <c r="D64" s="221" t="s">
        <v>2984</v>
      </c>
      <c r="E64" s="221" t="s">
        <v>2984</v>
      </c>
    </row>
    <row r="65" spans="1:5" ht="9" customHeight="1">
      <c r="A65" s="221" t="s">
        <v>3124</v>
      </c>
      <c r="B65" s="222">
        <v>53950</v>
      </c>
      <c r="C65" s="223">
        <v>87998.83</v>
      </c>
      <c r="D65" s="221" t="s">
        <v>2984</v>
      </c>
      <c r="E65" s="221" t="s">
        <v>2984</v>
      </c>
    </row>
    <row r="66" spans="1:5" ht="9" customHeight="1">
      <c r="A66" s="221" t="s">
        <v>3125</v>
      </c>
      <c r="B66" s="221" t="s">
        <v>3126</v>
      </c>
      <c r="C66" s="223">
        <v>128808.98</v>
      </c>
      <c r="D66" s="221" t="s">
        <v>2984</v>
      </c>
      <c r="E66" s="221" t="s">
        <v>2984</v>
      </c>
    </row>
    <row r="67" spans="1:5" ht="9" customHeight="1">
      <c r="A67" s="221" t="s">
        <v>3127</v>
      </c>
      <c r="B67" s="222">
        <v>56650</v>
      </c>
      <c r="C67" s="223">
        <v>419136</v>
      </c>
      <c r="D67" s="221" t="s">
        <v>3128</v>
      </c>
      <c r="E67" s="221" t="s">
        <v>3129</v>
      </c>
    </row>
    <row r="68" spans="1:5" ht="9" customHeight="1">
      <c r="A68" s="221" t="s">
        <v>3130</v>
      </c>
      <c r="B68" s="222">
        <v>58844</v>
      </c>
      <c r="C68" s="223">
        <v>116878.19</v>
      </c>
      <c r="D68" s="221" t="s">
        <v>3131</v>
      </c>
      <c r="E68" s="221" t="s">
        <v>3025</v>
      </c>
    </row>
    <row r="69" spans="1:5" ht="9" customHeight="1">
      <c r="A69" s="221" t="s">
        <v>3132</v>
      </c>
      <c r="B69" s="222">
        <v>81820</v>
      </c>
      <c r="C69" s="223">
        <v>157894.5</v>
      </c>
      <c r="D69" s="221" t="s">
        <v>3131</v>
      </c>
      <c r="E69" s="221" t="s">
        <v>3025</v>
      </c>
    </row>
    <row r="70" spans="1:5" ht="9" customHeight="1">
      <c r="A70" s="221" t="s">
        <v>3133</v>
      </c>
      <c r="B70" s="222">
        <v>87848</v>
      </c>
      <c r="C70" s="223">
        <v>116059.96</v>
      </c>
      <c r="D70" s="221" t="s">
        <v>3134</v>
      </c>
      <c r="E70" s="221" t="s">
        <v>3135</v>
      </c>
    </row>
    <row r="71" spans="1:5" ht="9" customHeight="1">
      <c r="A71" s="221" t="s">
        <v>3136</v>
      </c>
      <c r="B71" s="222">
        <v>86537</v>
      </c>
      <c r="C71" s="223">
        <v>75256.25</v>
      </c>
      <c r="D71" s="221" t="s">
        <v>2981</v>
      </c>
      <c r="E71" s="221" t="s">
        <v>3137</v>
      </c>
    </row>
    <row r="72" spans="1:5" ht="9" customHeight="1">
      <c r="A72" s="221" t="s">
        <v>3138</v>
      </c>
      <c r="B72" s="222">
        <v>39630</v>
      </c>
      <c r="C72" s="223">
        <v>131850.63</v>
      </c>
      <c r="D72" s="221" t="s">
        <v>3131</v>
      </c>
      <c r="E72" s="221" t="s">
        <v>3139</v>
      </c>
    </row>
    <row r="73" spans="1:5" ht="9" customHeight="1">
      <c r="A73" s="221" t="s">
        <v>3140</v>
      </c>
      <c r="B73" s="222">
        <v>87696</v>
      </c>
      <c r="C73" s="223">
        <v>198248.62</v>
      </c>
      <c r="D73" s="221" t="s">
        <v>3115</v>
      </c>
      <c r="E73" s="221" t="s">
        <v>3139</v>
      </c>
    </row>
    <row r="74" spans="1:5" ht="9" customHeight="1">
      <c r="A74" s="221" t="s">
        <v>3141</v>
      </c>
      <c r="B74" s="222">
        <v>61927</v>
      </c>
      <c r="C74" s="223">
        <v>194035.01</v>
      </c>
      <c r="D74" s="221" t="s">
        <v>3142</v>
      </c>
      <c r="E74" s="221" t="s">
        <v>3143</v>
      </c>
    </row>
    <row r="75" spans="1:5" ht="9" customHeight="1">
      <c r="A75" s="221" t="s">
        <v>3144</v>
      </c>
      <c r="B75" s="222">
        <v>88087</v>
      </c>
      <c r="C75" s="223">
        <v>988308.08</v>
      </c>
      <c r="D75" s="221" t="s">
        <v>3145</v>
      </c>
      <c r="E75" s="221" t="s">
        <v>3146</v>
      </c>
    </row>
    <row r="76" spans="1:5" ht="9" customHeight="1">
      <c r="A76" s="221" t="s">
        <v>3147</v>
      </c>
      <c r="B76" s="222">
        <v>88303</v>
      </c>
      <c r="C76" s="223">
        <v>510670.48</v>
      </c>
      <c r="D76" s="221" t="s">
        <v>2981</v>
      </c>
      <c r="E76" s="221" t="s">
        <v>3148</v>
      </c>
    </row>
    <row r="77" spans="1:5" ht="9" customHeight="1">
      <c r="A77" s="221" t="s">
        <v>3149</v>
      </c>
      <c r="B77" s="222">
        <v>85561</v>
      </c>
      <c r="C77" s="223">
        <v>96304</v>
      </c>
      <c r="D77" s="221" t="s">
        <v>3150</v>
      </c>
      <c r="E77" s="221" t="s">
        <v>3151</v>
      </c>
    </row>
    <row r="78" spans="1:5" ht="9" customHeight="1">
      <c r="A78" s="221" t="s">
        <v>3152</v>
      </c>
      <c r="B78" s="222">
        <v>64735</v>
      </c>
      <c r="C78" s="223">
        <v>79533</v>
      </c>
      <c r="D78" s="221" t="s">
        <v>3153</v>
      </c>
      <c r="E78" s="221" t="s">
        <v>3154</v>
      </c>
    </row>
    <row r="79" spans="1:5" ht="9" customHeight="1">
      <c r="A79" s="221" t="s">
        <v>3155</v>
      </c>
      <c r="B79" s="222">
        <v>64845</v>
      </c>
      <c r="C79" s="223">
        <v>56018.48</v>
      </c>
      <c r="D79" s="221" t="s">
        <v>3007</v>
      </c>
      <c r="E79" s="221" t="s">
        <v>3008</v>
      </c>
    </row>
  </sheetData>
  <pageMargins left="0.7" right="0.7" top="0.75" bottom="0.75" header="0.3" footer="0.3"/>
  <pageSetup scale="78" orientation="portrait" r:id="rId1"/>
  <rowBreaks count="1" manualBreakCount="1">
    <brk id="5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0226-5636-4F06-9456-B40C12D65DB2}">
  <sheetPr>
    <pageSetUpPr fitToPage="1"/>
  </sheetPr>
  <dimension ref="A1:R61"/>
  <sheetViews>
    <sheetView zoomScaleNormal="100" workbookViewId="0">
      <selection activeCell="L34" sqref="L34"/>
    </sheetView>
  </sheetViews>
  <sheetFormatPr defaultColWidth="9.140625" defaultRowHeight="12.75"/>
  <cols>
    <col min="1" max="1" width="9.28515625" style="69" customWidth="1"/>
    <col min="2" max="2" width="9.28515625" style="67" customWidth="1"/>
    <col min="3" max="3" width="35" style="67" customWidth="1"/>
    <col min="4" max="4" width="8.28515625" style="67" customWidth="1"/>
    <col min="5" max="5" width="9.28515625" style="70" customWidth="1"/>
    <col min="6" max="17" width="8.140625" style="67" customWidth="1"/>
    <col min="18" max="18" width="29" style="67" customWidth="1"/>
    <col min="19" max="19" width="28" style="67" customWidth="1"/>
    <col min="20" max="20" width="14.85546875" style="67" customWidth="1"/>
    <col min="21" max="16384" width="9.140625" style="67"/>
  </cols>
  <sheetData>
    <row r="1" spans="1:18">
      <c r="A1" s="181" t="s">
        <v>0</v>
      </c>
      <c r="B1" s="181"/>
      <c r="C1" s="181"/>
      <c r="D1" s="181"/>
      <c r="E1" s="181"/>
      <c r="F1" s="181"/>
      <c r="G1" s="66"/>
      <c r="H1" s="66"/>
      <c r="I1" s="66"/>
      <c r="J1" s="66"/>
      <c r="K1" s="66"/>
      <c r="L1" s="66"/>
      <c r="M1" s="66"/>
      <c r="N1" s="66"/>
      <c r="R1" s="68"/>
    </row>
    <row r="2" spans="1:18">
      <c r="A2" s="182" t="s">
        <v>2729</v>
      </c>
      <c r="B2" s="182"/>
      <c r="C2" s="182"/>
      <c r="D2" s="182"/>
      <c r="E2" s="182"/>
      <c r="F2" s="182"/>
      <c r="G2" s="66"/>
      <c r="H2" s="66"/>
      <c r="I2" s="66"/>
      <c r="J2" s="66"/>
      <c r="K2" s="66"/>
      <c r="L2" s="66"/>
      <c r="M2" s="66"/>
      <c r="N2" s="66"/>
    </row>
    <row r="3" spans="1:18">
      <c r="A3" s="183" t="s">
        <v>2730</v>
      </c>
      <c r="B3" s="183"/>
      <c r="C3" s="183"/>
      <c r="D3" s="183"/>
      <c r="E3" s="183"/>
      <c r="F3" s="183"/>
    </row>
    <row r="4" spans="1:18">
      <c r="C4" s="69"/>
    </row>
    <row r="5" spans="1:18">
      <c r="C5" s="66" t="s">
        <v>2731</v>
      </c>
      <c r="E5" s="71">
        <v>91</v>
      </c>
    </row>
    <row r="6" spans="1:18">
      <c r="C6" s="66" t="s">
        <v>2732</v>
      </c>
      <c r="E6" s="71">
        <v>3</v>
      </c>
    </row>
    <row r="7" spans="1:18">
      <c r="C7" s="66" t="s">
        <v>2733</v>
      </c>
      <c r="E7" s="72">
        <v>1</v>
      </c>
    </row>
    <row r="8" spans="1:18" ht="13.5" thickBot="1">
      <c r="A8" s="73"/>
      <c r="B8" s="74"/>
      <c r="C8" s="75"/>
      <c r="D8" s="76" t="s">
        <v>2734</v>
      </c>
      <c r="E8" s="77">
        <f>E5+E6-E7</f>
        <v>93</v>
      </c>
      <c r="F8" s="76"/>
    </row>
    <row r="9" spans="1:18">
      <c r="A9" s="184" t="s">
        <v>2735</v>
      </c>
      <c r="B9" s="184"/>
      <c r="C9" s="184"/>
      <c r="D9" s="184"/>
      <c r="E9" s="184"/>
      <c r="F9" s="184"/>
    </row>
    <row r="10" spans="1:18" ht="38.25">
      <c r="A10" s="78" t="s">
        <v>2736</v>
      </c>
      <c r="C10" s="66"/>
      <c r="D10" s="66"/>
      <c r="E10" s="79"/>
      <c r="F10" s="66"/>
    </row>
    <row r="11" spans="1:18">
      <c r="A11" s="185" t="s">
        <v>2737</v>
      </c>
      <c r="B11" s="185"/>
      <c r="C11" s="185"/>
      <c r="D11" s="185"/>
      <c r="E11" s="185"/>
      <c r="F11" s="185"/>
      <c r="G11" s="80"/>
      <c r="H11" s="80"/>
      <c r="J11" s="66"/>
      <c r="K11" s="66"/>
      <c r="L11" s="66"/>
      <c r="M11" s="66"/>
      <c r="N11" s="66"/>
      <c r="O11" s="66"/>
      <c r="P11" s="66"/>
    </row>
    <row r="12" spans="1:18">
      <c r="A12" s="81">
        <v>201</v>
      </c>
      <c r="B12" s="66" t="s">
        <v>2738</v>
      </c>
      <c r="E12" s="71">
        <v>3</v>
      </c>
      <c r="J12" s="82"/>
      <c r="K12" s="82"/>
      <c r="L12" s="82"/>
      <c r="M12" s="82"/>
      <c r="N12" s="82"/>
      <c r="O12" s="82"/>
      <c r="P12" s="82"/>
    </row>
    <row r="13" spans="1:18">
      <c r="A13" s="83">
        <v>50</v>
      </c>
      <c r="B13" s="66" t="s">
        <v>2739</v>
      </c>
      <c r="E13" s="71">
        <v>1</v>
      </c>
      <c r="I13" s="82"/>
      <c r="J13" s="82"/>
      <c r="K13" s="82"/>
      <c r="L13" s="82"/>
      <c r="M13" s="82"/>
      <c r="N13" s="82"/>
      <c r="O13" s="82"/>
      <c r="P13" s="82"/>
    </row>
    <row r="14" spans="1:18">
      <c r="A14" s="81">
        <v>925</v>
      </c>
      <c r="B14" s="66" t="s">
        <v>2740</v>
      </c>
      <c r="D14" s="84"/>
      <c r="E14" s="71">
        <v>2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8">
      <c r="A15" s="81">
        <v>922</v>
      </c>
      <c r="B15" s="66" t="s">
        <v>2741</v>
      </c>
      <c r="D15" s="85"/>
      <c r="E15" s="71">
        <v>3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8">
      <c r="A16" s="81">
        <v>901</v>
      </c>
      <c r="B16" s="66" t="s">
        <v>2742</v>
      </c>
      <c r="D16" s="84"/>
      <c r="E16" s="71">
        <v>5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>
      <c r="A17" s="83">
        <v>30</v>
      </c>
      <c r="B17" s="66" t="s">
        <v>2743</v>
      </c>
      <c r="D17" s="84"/>
      <c r="E17" s="71">
        <v>2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>
      <c r="A18" s="83">
        <v>92</v>
      </c>
      <c r="B18" s="66" t="s">
        <v>2744</v>
      </c>
      <c r="D18" s="84"/>
      <c r="E18" s="71">
        <v>3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>
      <c r="A19" s="81">
        <v>924</v>
      </c>
      <c r="B19" s="66" t="s">
        <v>2745</v>
      </c>
      <c r="D19" s="85"/>
      <c r="E19" s="71">
        <v>2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>
      <c r="A20" s="81">
        <v>923</v>
      </c>
      <c r="B20" s="66" t="s">
        <v>2746</v>
      </c>
      <c r="D20" s="85"/>
      <c r="E20" s="71">
        <v>1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>
      <c r="A21" s="83">
        <v>14</v>
      </c>
      <c r="B21" s="66" t="s">
        <v>2747</v>
      </c>
      <c r="D21" s="84"/>
      <c r="E21" s="71">
        <v>1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>
      <c r="A22" s="83">
        <v>5</v>
      </c>
      <c r="B22" s="66" t="s">
        <v>2748</v>
      </c>
      <c r="D22" s="84"/>
      <c r="E22" s="71">
        <v>4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>
      <c r="D23" s="85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>
      <c r="B24" s="86" t="s">
        <v>2749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>
      <c r="A25" s="83">
        <v>11</v>
      </c>
      <c r="B25" s="66" t="s">
        <v>2750</v>
      </c>
      <c r="C25" s="66"/>
      <c r="E25" s="71">
        <v>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>
      <c r="A26" s="83">
        <v>12</v>
      </c>
      <c r="B26" s="66" t="s">
        <v>2751</v>
      </c>
      <c r="E26" s="71">
        <v>2</v>
      </c>
    </row>
    <row r="27" spans="1:15">
      <c r="A27" s="83">
        <v>94</v>
      </c>
      <c r="B27" s="66" t="s">
        <v>2752</v>
      </c>
      <c r="E27" s="71">
        <v>1</v>
      </c>
    </row>
    <row r="28" spans="1:15">
      <c r="B28" s="66" t="s">
        <v>2753</v>
      </c>
      <c r="E28" s="71">
        <v>1</v>
      </c>
    </row>
    <row r="29" spans="1:15">
      <c r="A29" s="83">
        <v>1</v>
      </c>
      <c r="B29" s="66" t="s">
        <v>2754</v>
      </c>
      <c r="E29" s="71">
        <v>1</v>
      </c>
    </row>
    <row r="30" spans="1:15">
      <c r="B30" s="66" t="s">
        <v>2755</v>
      </c>
      <c r="E30" s="71">
        <v>1</v>
      </c>
    </row>
    <row r="32" spans="1:15">
      <c r="B32" s="86" t="s">
        <v>2756</v>
      </c>
      <c r="C32" s="86"/>
      <c r="D32" s="86"/>
      <c r="E32" s="87"/>
      <c r="F32" s="86"/>
      <c r="G32" s="86"/>
      <c r="H32" s="86"/>
      <c r="I32" s="86"/>
    </row>
    <row r="33" spans="1:13">
      <c r="A33" s="81">
        <v>799</v>
      </c>
      <c r="B33" s="66" t="s">
        <v>2757</v>
      </c>
      <c r="C33" s="66"/>
      <c r="D33" s="66"/>
      <c r="E33" s="71">
        <v>21</v>
      </c>
      <c r="F33" s="66"/>
      <c r="G33" s="66"/>
      <c r="H33" s="66"/>
      <c r="I33" s="66"/>
    </row>
    <row r="34" spans="1:13">
      <c r="A34" s="83">
        <v>89</v>
      </c>
      <c r="B34" s="66" t="s">
        <v>2758</v>
      </c>
      <c r="C34" s="66"/>
      <c r="D34" s="66"/>
      <c r="E34" s="71">
        <v>10</v>
      </c>
      <c r="F34" s="66"/>
      <c r="G34" s="66"/>
      <c r="H34" s="66"/>
      <c r="I34" s="66"/>
    </row>
    <row r="35" spans="1:13">
      <c r="A35" s="81">
        <v>955</v>
      </c>
      <c r="B35" s="66" t="s">
        <v>2759</v>
      </c>
      <c r="C35" s="66"/>
      <c r="D35" s="66"/>
      <c r="E35" s="71">
        <v>1</v>
      </c>
      <c r="F35" s="66"/>
      <c r="G35" s="66"/>
      <c r="H35" s="66"/>
      <c r="I35" s="66"/>
    </row>
    <row r="37" spans="1:13">
      <c r="B37" s="86" t="s">
        <v>2760</v>
      </c>
    </row>
    <row r="38" spans="1:13">
      <c r="B38" s="66" t="s">
        <v>2761</v>
      </c>
      <c r="E38" s="71">
        <v>4</v>
      </c>
    </row>
    <row r="39" spans="1:13">
      <c r="A39" s="81">
        <v>304</v>
      </c>
      <c r="B39" s="66" t="s">
        <v>2762</v>
      </c>
      <c r="C39" s="84"/>
      <c r="E39" s="71">
        <v>0</v>
      </c>
    </row>
    <row r="40" spans="1:13">
      <c r="A40" s="81">
        <v>303</v>
      </c>
      <c r="B40" s="66" t="s">
        <v>2763</v>
      </c>
      <c r="C40" s="84"/>
      <c r="E40" s="71">
        <v>1</v>
      </c>
    </row>
    <row r="41" spans="1:13">
      <c r="A41" s="81">
        <v>302</v>
      </c>
      <c r="B41" s="66" t="s">
        <v>2764</v>
      </c>
      <c r="C41" s="84"/>
      <c r="E41" s="71">
        <v>1</v>
      </c>
    </row>
    <row r="42" spans="1:13">
      <c r="A42" s="81">
        <v>307</v>
      </c>
      <c r="B42" s="66" t="s">
        <v>2765</v>
      </c>
      <c r="C42" s="86"/>
      <c r="D42" s="86"/>
      <c r="E42" s="71">
        <v>1</v>
      </c>
      <c r="F42" s="86"/>
      <c r="G42" s="86"/>
      <c r="H42" s="86"/>
      <c r="I42" s="86"/>
      <c r="J42" s="86"/>
      <c r="K42" s="86"/>
      <c r="L42" s="86"/>
      <c r="M42" s="86"/>
    </row>
    <row r="43" spans="1:13">
      <c r="A43" s="81"/>
      <c r="B43" s="66" t="s">
        <v>2766</v>
      </c>
      <c r="C43" s="86"/>
      <c r="D43" s="86"/>
      <c r="E43" s="71">
        <v>1</v>
      </c>
      <c r="F43" s="86"/>
      <c r="G43" s="86"/>
      <c r="H43" s="86"/>
      <c r="I43" s="86"/>
      <c r="J43" s="86"/>
      <c r="K43" s="86"/>
      <c r="L43" s="86"/>
      <c r="M43" s="86"/>
    </row>
    <row r="44" spans="1:13">
      <c r="C44" s="66"/>
      <c r="D44" s="66"/>
      <c r="E44" s="79"/>
      <c r="F44" s="66"/>
      <c r="G44" s="66"/>
      <c r="H44" s="66"/>
      <c r="I44" s="66"/>
      <c r="J44" s="66"/>
      <c r="K44" s="66"/>
      <c r="L44" s="66"/>
      <c r="M44" s="66"/>
    </row>
    <row r="45" spans="1:13">
      <c r="B45" s="86" t="s">
        <v>2767</v>
      </c>
      <c r="C45" s="86"/>
      <c r="D45" s="86"/>
      <c r="E45" s="87"/>
      <c r="F45" s="86"/>
      <c r="G45" s="86"/>
    </row>
    <row r="46" spans="1:13">
      <c r="A46" s="88">
        <v>950</v>
      </c>
      <c r="B46" s="66" t="s">
        <v>2768</v>
      </c>
      <c r="C46" s="66"/>
      <c r="D46" s="66"/>
      <c r="E46" s="79">
        <v>0</v>
      </c>
      <c r="F46" s="66"/>
      <c r="G46" s="66"/>
    </row>
    <row r="48" spans="1:13">
      <c r="B48" s="86" t="s">
        <v>2769</v>
      </c>
      <c r="C48" s="86"/>
      <c r="D48" s="86"/>
      <c r="E48" s="87"/>
      <c r="F48" s="86"/>
      <c r="G48" s="86"/>
      <c r="H48" s="86"/>
      <c r="I48" s="86"/>
      <c r="J48" s="86"/>
      <c r="K48" s="86"/>
    </row>
    <row r="49" spans="1:11">
      <c r="A49" s="81">
        <v>131</v>
      </c>
      <c r="B49" s="66" t="s">
        <v>2770</v>
      </c>
      <c r="C49" s="66"/>
      <c r="D49" s="66"/>
      <c r="E49" s="71">
        <v>2</v>
      </c>
      <c r="F49" s="66"/>
      <c r="G49" s="66"/>
      <c r="H49" s="66"/>
      <c r="I49" s="66"/>
      <c r="J49" s="66"/>
      <c r="K49" s="66"/>
    </row>
    <row r="50" spans="1:11">
      <c r="A50" s="81">
        <v>132</v>
      </c>
      <c r="B50" s="66" t="s">
        <v>2771</v>
      </c>
      <c r="C50" s="66"/>
      <c r="D50" s="66"/>
      <c r="E50" s="71">
        <v>2</v>
      </c>
      <c r="F50" s="66"/>
      <c r="G50" s="66"/>
      <c r="H50" s="66"/>
      <c r="I50" s="66"/>
      <c r="J50" s="66"/>
      <c r="K50" s="66"/>
    </row>
    <row r="51" spans="1:11">
      <c r="A51" s="81">
        <v>970</v>
      </c>
      <c r="B51" s="66" t="s">
        <v>2772</v>
      </c>
      <c r="C51" s="66"/>
      <c r="D51" s="66"/>
      <c r="E51" s="71">
        <v>2</v>
      </c>
      <c r="F51" s="66"/>
      <c r="G51" s="66"/>
      <c r="H51" s="66"/>
      <c r="I51" s="66"/>
      <c r="J51" s="66"/>
      <c r="K51" s="66"/>
    </row>
    <row r="52" spans="1:11">
      <c r="B52" s="66" t="s">
        <v>2773</v>
      </c>
      <c r="C52" s="66"/>
      <c r="D52" s="66"/>
      <c r="E52" s="71">
        <v>1</v>
      </c>
      <c r="F52" s="66"/>
      <c r="G52" s="66"/>
      <c r="H52" s="66"/>
      <c r="I52" s="66"/>
      <c r="J52" s="66"/>
      <c r="K52" s="66"/>
    </row>
    <row r="53" spans="1:11">
      <c r="A53" s="81">
        <v>111</v>
      </c>
      <c r="B53" s="66" t="s">
        <v>2774</v>
      </c>
      <c r="C53" s="66"/>
      <c r="D53" s="66"/>
      <c r="E53" s="71">
        <v>2</v>
      </c>
      <c r="F53" s="66"/>
      <c r="G53" s="66"/>
      <c r="H53" s="66"/>
      <c r="I53" s="66"/>
      <c r="J53" s="66"/>
      <c r="K53" s="66"/>
    </row>
    <row r="54" spans="1:11">
      <c r="A54" s="81">
        <v>501</v>
      </c>
      <c r="B54" s="66" t="s">
        <v>2775</v>
      </c>
      <c r="C54" s="66"/>
      <c r="D54" s="66"/>
      <c r="E54" s="71">
        <v>4</v>
      </c>
      <c r="F54" s="66"/>
      <c r="G54" s="66"/>
      <c r="H54" s="66"/>
      <c r="I54" s="66"/>
      <c r="J54" s="66"/>
      <c r="K54" s="66"/>
    </row>
    <row r="56" spans="1:11">
      <c r="B56" s="86" t="s">
        <v>2776</v>
      </c>
    </row>
    <row r="57" spans="1:11">
      <c r="A57" s="83">
        <v>93</v>
      </c>
      <c r="B57" s="66" t="s">
        <v>2777</v>
      </c>
      <c r="E57" s="71">
        <v>3</v>
      </c>
    </row>
    <row r="58" spans="1:11">
      <c r="A58" s="81">
        <v>954</v>
      </c>
      <c r="B58" s="66" t="s">
        <v>2778</v>
      </c>
      <c r="E58" s="71">
        <v>2</v>
      </c>
    </row>
    <row r="59" spans="1:11">
      <c r="A59" s="83">
        <v>91</v>
      </c>
      <c r="B59" s="66" t="s">
        <v>2779</v>
      </c>
      <c r="E59" s="71">
        <v>0</v>
      </c>
    </row>
    <row r="60" spans="1:11" ht="13.5" thickBot="1">
      <c r="D60" s="86" t="s">
        <v>2734</v>
      </c>
      <c r="E60" s="89">
        <f>SUM(E12:E59)</f>
        <v>93</v>
      </c>
    </row>
    <row r="61" spans="1:11" ht="13.5" thickTop="1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EEC3B-6C97-4662-BD01-374AAC8B3EF2}">
  <dimension ref="A1:C126"/>
  <sheetViews>
    <sheetView zoomScaleNormal="100" workbookViewId="0">
      <selection activeCell="G30" sqref="G30"/>
    </sheetView>
  </sheetViews>
  <sheetFormatPr defaultRowHeight="12.75"/>
  <cols>
    <col min="1" max="1" width="72" style="92" customWidth="1"/>
    <col min="2" max="2" width="9.85546875" style="92" customWidth="1"/>
    <col min="3" max="3" width="16.5703125" style="92" bestFit="1" customWidth="1"/>
    <col min="4" max="16384" width="9.140625" style="92"/>
  </cols>
  <sheetData>
    <row r="1" spans="1:3" ht="15" customHeight="1">
      <c r="A1" s="90" t="s">
        <v>2792</v>
      </c>
      <c r="B1" s="91"/>
      <c r="C1" s="91"/>
    </row>
    <row r="2" spans="1:3" ht="15.95" customHeight="1">
      <c r="A2" s="93" t="s">
        <v>2793</v>
      </c>
      <c r="B2" s="91"/>
      <c r="C2" s="91"/>
    </row>
    <row r="3" spans="1:3" ht="18" customHeight="1">
      <c r="A3" s="94" t="s">
        <v>2794</v>
      </c>
      <c r="B3" s="91"/>
      <c r="C3" s="91"/>
    </row>
    <row r="4" spans="1:3" ht="12.95" customHeight="1">
      <c r="A4" s="186" t="s">
        <v>2795</v>
      </c>
      <c r="B4" s="186"/>
      <c r="C4" s="186"/>
    </row>
    <row r="5" spans="1:3" ht="24" customHeight="1">
      <c r="A5" s="187" t="s">
        <v>2796</v>
      </c>
      <c r="B5" s="189" t="s">
        <v>2797</v>
      </c>
      <c r="C5" s="190"/>
    </row>
    <row r="6" spans="1:3" ht="12.95" customHeight="1">
      <c r="A6" s="188"/>
      <c r="B6" s="95" t="s">
        <v>2798</v>
      </c>
      <c r="C6" s="96" t="s">
        <v>2799</v>
      </c>
    </row>
    <row r="7" spans="1:3" ht="14.1" customHeight="1">
      <c r="A7" s="97" t="s">
        <v>2800</v>
      </c>
      <c r="B7" s="98">
        <v>881</v>
      </c>
      <c r="C7" s="99">
        <v>80887.649999999994</v>
      </c>
    </row>
    <row r="8" spans="1:3" ht="14.1" customHeight="1">
      <c r="A8" s="97" t="s">
        <v>2801</v>
      </c>
      <c r="B8" s="98">
        <v>157</v>
      </c>
      <c r="C8" s="99">
        <v>25700.7</v>
      </c>
    </row>
    <row r="9" spans="1:3" ht="14.1" customHeight="1">
      <c r="A9" s="97" t="s">
        <v>2802</v>
      </c>
      <c r="B9" s="98">
        <v>1</v>
      </c>
      <c r="C9" s="99">
        <v>2015.77</v>
      </c>
    </row>
    <row r="10" spans="1:3" ht="14.1" customHeight="1">
      <c r="A10" s="97" t="s">
        <v>2803</v>
      </c>
      <c r="B10" s="98">
        <v>203</v>
      </c>
      <c r="C10" s="99">
        <v>9207.25</v>
      </c>
    </row>
    <row r="11" spans="1:3" ht="14.1" customHeight="1">
      <c r="A11" s="97" t="s">
        <v>2804</v>
      </c>
      <c r="B11" s="98">
        <v>1</v>
      </c>
      <c r="C11" s="99">
        <v>2815.98</v>
      </c>
    </row>
    <row r="12" spans="1:3" ht="14.1" customHeight="1">
      <c r="A12" s="97" t="s">
        <v>2805</v>
      </c>
      <c r="B12" s="98">
        <v>49</v>
      </c>
      <c r="C12" s="99">
        <v>8964.48</v>
      </c>
    </row>
    <row r="13" spans="1:3" ht="14.1" customHeight="1">
      <c r="A13" s="97" t="s">
        <v>2806</v>
      </c>
      <c r="B13" s="100">
        <v>100</v>
      </c>
      <c r="C13" s="101">
        <v>31331</v>
      </c>
    </row>
    <row r="14" spans="1:3" ht="14.1" customHeight="1">
      <c r="A14" s="97" t="s">
        <v>2807</v>
      </c>
      <c r="B14" s="100">
        <v>668</v>
      </c>
      <c r="C14" s="101">
        <v>80449.08</v>
      </c>
    </row>
    <row r="15" spans="1:3" ht="14.1" customHeight="1">
      <c r="A15" s="97" t="s">
        <v>2808</v>
      </c>
      <c r="B15" s="100">
        <v>480</v>
      </c>
      <c r="C15" s="101">
        <v>43814.12</v>
      </c>
    </row>
    <row r="16" spans="1:3" ht="14.1" customHeight="1">
      <c r="A16" s="97" t="s">
        <v>2809</v>
      </c>
      <c r="B16" s="100">
        <v>29</v>
      </c>
      <c r="C16" s="101">
        <v>4698.6899999999996</v>
      </c>
    </row>
    <row r="17" spans="1:3" ht="14.1" customHeight="1">
      <c r="A17" s="97" t="s">
        <v>2810</v>
      </c>
      <c r="B17" s="100">
        <v>63</v>
      </c>
      <c r="C17" s="101">
        <v>10489.67</v>
      </c>
    </row>
    <row r="18" spans="1:3" ht="14.1" customHeight="1">
      <c r="A18" s="97" t="s">
        <v>2811</v>
      </c>
      <c r="B18" s="100">
        <v>25</v>
      </c>
      <c r="C18" s="101">
        <v>8307.31</v>
      </c>
    </row>
    <row r="19" spans="1:3" ht="14.1" customHeight="1">
      <c r="A19" s="97" t="s">
        <v>2812</v>
      </c>
      <c r="B19" s="100">
        <v>114</v>
      </c>
      <c r="C19" s="101">
        <v>37051.21</v>
      </c>
    </row>
    <row r="20" spans="1:3" ht="14.1" customHeight="1">
      <c r="A20" s="97" t="s">
        <v>2813</v>
      </c>
      <c r="B20" s="100">
        <v>115</v>
      </c>
      <c r="C20" s="101">
        <v>14296.68</v>
      </c>
    </row>
    <row r="21" spans="1:3" ht="14.1" customHeight="1">
      <c r="A21" s="97" t="s">
        <v>2814</v>
      </c>
      <c r="B21" s="100">
        <v>55</v>
      </c>
      <c r="C21" s="101">
        <v>26309.83</v>
      </c>
    </row>
    <row r="22" spans="1:3" ht="14.1" customHeight="1">
      <c r="A22" s="97" t="s">
        <v>2815</v>
      </c>
      <c r="B22" s="100">
        <v>74</v>
      </c>
      <c r="C22" s="101">
        <v>16797.11</v>
      </c>
    </row>
    <row r="23" spans="1:3" ht="14.1" customHeight="1">
      <c r="A23" s="97" t="s">
        <v>2816</v>
      </c>
      <c r="B23" s="100">
        <v>59</v>
      </c>
      <c r="C23" s="101">
        <v>26725.57</v>
      </c>
    </row>
    <row r="24" spans="1:3" ht="14.1" customHeight="1">
      <c r="A24" s="97" t="s">
        <v>2817</v>
      </c>
      <c r="B24" s="100">
        <v>2</v>
      </c>
      <c r="C24" s="101">
        <v>7267</v>
      </c>
    </row>
    <row r="25" spans="1:3" ht="14.1" customHeight="1">
      <c r="A25" s="97" t="s">
        <v>2818</v>
      </c>
      <c r="B25" s="100">
        <v>317</v>
      </c>
      <c r="C25" s="101">
        <v>11131.3</v>
      </c>
    </row>
    <row r="26" spans="1:3" ht="14.1" customHeight="1">
      <c r="A26" s="97" t="s">
        <v>2819</v>
      </c>
      <c r="B26" s="100">
        <v>95</v>
      </c>
      <c r="C26" s="101">
        <v>6588.92</v>
      </c>
    </row>
    <row r="27" spans="1:3" ht="14.1" customHeight="1">
      <c r="A27" s="97" t="s">
        <v>2820</v>
      </c>
      <c r="B27" s="100">
        <v>18</v>
      </c>
      <c r="C27" s="101">
        <v>12284.5</v>
      </c>
    </row>
    <row r="28" spans="1:3" ht="14.1" customHeight="1">
      <c r="A28" s="97" t="s">
        <v>2821</v>
      </c>
      <c r="B28" s="100">
        <v>73</v>
      </c>
      <c r="C28" s="101">
        <v>8986.98</v>
      </c>
    </row>
    <row r="29" spans="1:3" ht="14.1" customHeight="1">
      <c r="A29" s="97" t="s">
        <v>2822</v>
      </c>
      <c r="B29" s="100">
        <v>21</v>
      </c>
      <c r="C29" s="101">
        <v>4256.37</v>
      </c>
    </row>
    <row r="30" spans="1:3" ht="14.1" customHeight="1">
      <c r="A30" s="97" t="s">
        <v>2823</v>
      </c>
      <c r="B30" s="100">
        <v>3</v>
      </c>
      <c r="C30" s="101">
        <v>3612</v>
      </c>
    </row>
    <row r="31" spans="1:3" ht="14.1" customHeight="1">
      <c r="A31" s="97" t="s">
        <v>2824</v>
      </c>
      <c r="B31" s="100">
        <v>32</v>
      </c>
      <c r="C31" s="101">
        <v>11057.49</v>
      </c>
    </row>
    <row r="32" spans="1:3" ht="14.1" customHeight="1">
      <c r="A32" s="97" t="s">
        <v>2825</v>
      </c>
      <c r="B32" s="100">
        <v>44</v>
      </c>
      <c r="C32" s="101">
        <v>8022.18</v>
      </c>
    </row>
    <row r="33" spans="1:3" ht="14.1" customHeight="1">
      <c r="A33" s="97" t="s">
        <v>2826</v>
      </c>
      <c r="B33" s="100">
        <v>7</v>
      </c>
      <c r="C33" s="101">
        <v>3917.17</v>
      </c>
    </row>
    <row r="34" spans="1:3" ht="14.1" customHeight="1">
      <c r="A34" s="97" t="s">
        <v>2827</v>
      </c>
      <c r="B34" s="100">
        <v>40</v>
      </c>
      <c r="C34" s="101">
        <v>8477.6200000000008</v>
      </c>
    </row>
    <row r="35" spans="1:3" ht="14.1" customHeight="1">
      <c r="A35" s="97" t="s">
        <v>2828</v>
      </c>
      <c r="B35" s="100">
        <v>61</v>
      </c>
      <c r="C35" s="101">
        <v>11104.42</v>
      </c>
    </row>
    <row r="36" spans="1:3" ht="14.1" customHeight="1">
      <c r="A36" s="97" t="s">
        <v>2829</v>
      </c>
      <c r="B36" s="100">
        <v>36</v>
      </c>
      <c r="C36" s="101">
        <v>11645.11</v>
      </c>
    </row>
    <row r="37" spans="1:3" ht="14.1" customHeight="1">
      <c r="A37" s="97" t="s">
        <v>2830</v>
      </c>
      <c r="B37" s="100">
        <v>12</v>
      </c>
      <c r="C37" s="101">
        <v>4800</v>
      </c>
    </row>
    <row r="38" spans="1:3" ht="14.1" customHeight="1">
      <c r="A38" s="97" t="s">
        <v>2831</v>
      </c>
      <c r="B38" s="100">
        <v>3</v>
      </c>
      <c r="C38" s="101">
        <v>2873</v>
      </c>
    </row>
    <row r="39" spans="1:3" ht="14.1" customHeight="1">
      <c r="A39" s="97" t="s">
        <v>2832</v>
      </c>
      <c r="B39" s="100">
        <v>14</v>
      </c>
      <c r="C39" s="101">
        <v>3294</v>
      </c>
    </row>
    <row r="40" spans="1:3" ht="14.1" customHeight="1">
      <c r="A40" s="97" t="s">
        <v>2833</v>
      </c>
      <c r="B40" s="100">
        <v>26</v>
      </c>
      <c r="C40" s="101">
        <v>5381.27</v>
      </c>
    </row>
    <row r="41" spans="1:3" ht="14.1" customHeight="1">
      <c r="A41" s="97" t="s">
        <v>2834</v>
      </c>
      <c r="B41" s="100">
        <v>2</v>
      </c>
      <c r="C41" s="101">
        <v>2290</v>
      </c>
    </row>
    <row r="42" spans="1:3" ht="14.1" customHeight="1">
      <c r="A42" s="97" t="s">
        <v>2835</v>
      </c>
      <c r="B42" s="100">
        <v>8</v>
      </c>
      <c r="C42" s="101">
        <v>6940.03</v>
      </c>
    </row>
    <row r="43" spans="1:3" ht="14.1" customHeight="1">
      <c r="A43" s="97" t="s">
        <v>2836</v>
      </c>
      <c r="B43" s="100">
        <v>1</v>
      </c>
      <c r="C43" s="101">
        <v>3498.3</v>
      </c>
    </row>
    <row r="44" spans="1:3" ht="14.1" customHeight="1">
      <c r="A44" s="97" t="s">
        <v>2837</v>
      </c>
      <c r="B44" s="100">
        <v>6</v>
      </c>
      <c r="C44" s="101">
        <v>2450</v>
      </c>
    </row>
    <row r="45" spans="1:3" ht="14.1" customHeight="1">
      <c r="A45" s="97" t="s">
        <v>2838</v>
      </c>
      <c r="B45" s="100">
        <v>2</v>
      </c>
      <c r="C45" s="101">
        <v>2350</v>
      </c>
    </row>
    <row r="46" spans="1:3" ht="15" customHeight="1">
      <c r="A46" s="90" t="s">
        <v>2792</v>
      </c>
      <c r="B46" s="91"/>
      <c r="C46" s="91"/>
    </row>
    <row r="47" spans="1:3" ht="15.95" customHeight="1">
      <c r="A47" s="93" t="s">
        <v>2793</v>
      </c>
      <c r="B47" s="91"/>
      <c r="C47" s="91"/>
    </row>
    <row r="48" spans="1:3" ht="18" customHeight="1">
      <c r="A48" s="94" t="s">
        <v>2794</v>
      </c>
      <c r="B48" s="91"/>
      <c r="C48" s="91"/>
    </row>
    <row r="49" spans="1:3" ht="12.95" customHeight="1">
      <c r="A49" s="186" t="s">
        <v>2795</v>
      </c>
      <c r="B49" s="186"/>
      <c r="C49" s="186"/>
    </row>
    <row r="50" spans="1:3" ht="24" customHeight="1">
      <c r="A50" s="187" t="s">
        <v>2796</v>
      </c>
      <c r="B50" s="189" t="s">
        <v>2797</v>
      </c>
      <c r="C50" s="190"/>
    </row>
    <row r="51" spans="1:3" ht="12.95" customHeight="1">
      <c r="A51" s="188"/>
      <c r="B51" s="95" t="s">
        <v>2798</v>
      </c>
      <c r="C51" s="96" t="s">
        <v>2799</v>
      </c>
    </row>
    <row r="52" spans="1:3" ht="14.1" customHeight="1">
      <c r="A52" s="97" t="s">
        <v>2839</v>
      </c>
      <c r="B52" s="100">
        <v>7</v>
      </c>
      <c r="C52" s="101">
        <v>3393</v>
      </c>
    </row>
    <row r="53" spans="1:3" ht="14.1" customHeight="1">
      <c r="A53" s="97" t="s">
        <v>2840</v>
      </c>
      <c r="B53" s="100">
        <v>13</v>
      </c>
      <c r="C53" s="101">
        <v>2273.5100000000002</v>
      </c>
    </row>
    <row r="54" spans="1:3" ht="14.1" customHeight="1">
      <c r="A54" s="97" t="s">
        <v>2841</v>
      </c>
      <c r="B54" s="100">
        <v>49</v>
      </c>
      <c r="C54" s="101">
        <v>4594.67</v>
      </c>
    </row>
    <row r="55" spans="1:3" ht="14.1" customHeight="1">
      <c r="A55" s="97" t="s">
        <v>2842</v>
      </c>
      <c r="B55" s="100">
        <v>122</v>
      </c>
      <c r="C55" s="101">
        <v>5778.57</v>
      </c>
    </row>
    <row r="56" spans="1:3" ht="14.1" customHeight="1">
      <c r="A56" s="97" t="s">
        <v>2843</v>
      </c>
      <c r="B56" s="100">
        <v>30</v>
      </c>
      <c r="C56" s="101">
        <v>6896.87</v>
      </c>
    </row>
    <row r="57" spans="1:3" ht="14.1" customHeight="1">
      <c r="A57" s="97" t="s">
        <v>2844</v>
      </c>
      <c r="B57" s="100">
        <v>17</v>
      </c>
      <c r="C57" s="101">
        <v>13295.9</v>
      </c>
    </row>
    <row r="58" spans="1:3" ht="14.1" customHeight="1">
      <c r="A58" s="97" t="s">
        <v>2845</v>
      </c>
      <c r="B58" s="100">
        <v>18</v>
      </c>
      <c r="C58" s="101">
        <v>5929.31</v>
      </c>
    </row>
    <row r="59" spans="1:3" ht="14.1" customHeight="1">
      <c r="A59" s="97" t="s">
        <v>2846</v>
      </c>
      <c r="B59" s="100">
        <v>5</v>
      </c>
      <c r="C59" s="101">
        <v>3050</v>
      </c>
    </row>
    <row r="60" spans="1:3" ht="14.1" customHeight="1">
      <c r="A60" s="97" t="s">
        <v>2847</v>
      </c>
      <c r="B60" s="100">
        <v>78</v>
      </c>
      <c r="C60" s="101">
        <v>3750.99</v>
      </c>
    </row>
    <row r="61" spans="1:3" ht="14.1" customHeight="1">
      <c r="A61" s="97" t="s">
        <v>2848</v>
      </c>
      <c r="B61" s="100">
        <v>8</v>
      </c>
      <c r="C61" s="101">
        <v>2468.2199999999998</v>
      </c>
    </row>
    <row r="62" spans="1:3" ht="14.1" customHeight="1">
      <c r="A62" s="97" t="s">
        <v>2849</v>
      </c>
      <c r="B62" s="100">
        <v>69</v>
      </c>
      <c r="C62" s="101">
        <v>6340.28</v>
      </c>
    </row>
    <row r="63" spans="1:3" ht="14.1" customHeight="1">
      <c r="A63" s="97" t="s">
        <v>2850</v>
      </c>
      <c r="B63" s="100">
        <v>33</v>
      </c>
      <c r="C63" s="101">
        <v>5470.88</v>
      </c>
    </row>
    <row r="64" spans="1:3" ht="14.1" customHeight="1">
      <c r="A64" s="97" t="s">
        <v>2851</v>
      </c>
      <c r="B64" s="100">
        <v>20</v>
      </c>
      <c r="C64" s="101">
        <v>7980</v>
      </c>
    </row>
    <row r="65" spans="1:3" ht="14.1" customHeight="1">
      <c r="A65" s="97" t="s">
        <v>2852</v>
      </c>
      <c r="B65" s="100">
        <v>15</v>
      </c>
      <c r="C65" s="101">
        <v>5106.82</v>
      </c>
    </row>
    <row r="66" spans="1:3" ht="14.1" customHeight="1">
      <c r="A66" s="97" t="s">
        <v>2853</v>
      </c>
      <c r="B66" s="100">
        <v>25</v>
      </c>
      <c r="C66" s="101">
        <v>2436.15</v>
      </c>
    </row>
    <row r="67" spans="1:3" ht="14.1" customHeight="1">
      <c r="A67" s="97" t="s">
        <v>2854</v>
      </c>
      <c r="B67" s="100">
        <v>6</v>
      </c>
      <c r="C67" s="101">
        <v>3085</v>
      </c>
    </row>
    <row r="68" spans="1:3" ht="14.1" customHeight="1">
      <c r="A68" s="97" t="s">
        <v>2855</v>
      </c>
      <c r="B68" s="100">
        <v>2</v>
      </c>
      <c r="C68" s="101">
        <v>3000</v>
      </c>
    </row>
    <row r="69" spans="1:3" ht="14.1" customHeight="1">
      <c r="A69" s="97" t="s">
        <v>2856</v>
      </c>
      <c r="B69" s="100">
        <v>6</v>
      </c>
      <c r="C69" s="101">
        <v>4983</v>
      </c>
    </row>
    <row r="70" spans="1:3" ht="14.1" customHeight="1">
      <c r="A70" s="97" t="s">
        <v>2857</v>
      </c>
      <c r="B70" s="100">
        <v>5</v>
      </c>
      <c r="C70" s="101">
        <v>7200</v>
      </c>
    </row>
    <row r="71" spans="1:3" ht="14.1" customHeight="1">
      <c r="A71" s="97" t="s">
        <v>2858</v>
      </c>
      <c r="B71" s="100">
        <v>20</v>
      </c>
      <c r="C71" s="101">
        <v>16577.61</v>
      </c>
    </row>
    <row r="72" spans="1:3" ht="14.1" customHeight="1">
      <c r="A72" s="97" t="s">
        <v>2859</v>
      </c>
      <c r="B72" s="100">
        <v>6</v>
      </c>
      <c r="C72" s="101">
        <v>3294</v>
      </c>
    </row>
    <row r="73" spans="1:3" ht="14.1" customHeight="1">
      <c r="A73" s="97" t="s">
        <v>2860</v>
      </c>
      <c r="B73" s="100">
        <v>1</v>
      </c>
      <c r="C73" s="101">
        <v>2572.02</v>
      </c>
    </row>
    <row r="74" spans="1:3" ht="14.1" customHeight="1">
      <c r="A74" s="97" t="s">
        <v>2861</v>
      </c>
      <c r="B74" s="100">
        <v>2</v>
      </c>
      <c r="C74" s="101">
        <v>7200</v>
      </c>
    </row>
    <row r="75" spans="1:3" ht="14.1" customHeight="1">
      <c r="A75" s="97" t="s">
        <v>2862</v>
      </c>
      <c r="B75" s="100">
        <v>4</v>
      </c>
      <c r="C75" s="101">
        <v>2200</v>
      </c>
    </row>
    <row r="76" spans="1:3" ht="14.1" customHeight="1">
      <c r="A76" s="97" t="s">
        <v>2863</v>
      </c>
      <c r="B76" s="100">
        <v>3</v>
      </c>
      <c r="C76" s="101">
        <v>2220</v>
      </c>
    </row>
    <row r="77" spans="1:3" ht="14.1" customHeight="1">
      <c r="A77" s="97" t="s">
        <v>2864</v>
      </c>
      <c r="B77" s="100">
        <v>9</v>
      </c>
      <c r="C77" s="101">
        <v>2580.37</v>
      </c>
    </row>
    <row r="78" spans="1:3" ht="14.1" customHeight="1">
      <c r="A78" s="97" t="s">
        <v>2865</v>
      </c>
      <c r="B78" s="100">
        <v>5</v>
      </c>
      <c r="C78" s="101">
        <v>3075</v>
      </c>
    </row>
    <row r="79" spans="1:3" ht="14.1" customHeight="1">
      <c r="A79" s="97" t="s">
        <v>2866</v>
      </c>
      <c r="B79" s="100">
        <v>2</v>
      </c>
      <c r="C79" s="101">
        <v>4000</v>
      </c>
    </row>
    <row r="80" spans="1:3" ht="14.1" customHeight="1">
      <c r="A80" s="97" t="s">
        <v>2867</v>
      </c>
      <c r="B80" s="100">
        <v>9</v>
      </c>
      <c r="C80" s="101">
        <v>2438.5</v>
      </c>
    </row>
    <row r="81" spans="1:3" ht="14.1" customHeight="1">
      <c r="A81" s="97" t="s">
        <v>2868</v>
      </c>
      <c r="B81" s="100">
        <v>12</v>
      </c>
      <c r="C81" s="101">
        <v>20780</v>
      </c>
    </row>
    <row r="82" spans="1:3" ht="14.1" customHeight="1">
      <c r="A82" s="97" t="s">
        <v>2869</v>
      </c>
      <c r="B82" s="100">
        <v>11</v>
      </c>
      <c r="C82" s="101">
        <v>7775</v>
      </c>
    </row>
    <row r="83" spans="1:3" ht="14.1" customHeight="1">
      <c r="A83" s="97" t="s">
        <v>2870</v>
      </c>
      <c r="B83" s="100">
        <v>1</v>
      </c>
      <c r="C83" s="101">
        <v>2530</v>
      </c>
    </row>
    <row r="84" spans="1:3" ht="14.1" customHeight="1">
      <c r="A84" s="102" t="s">
        <v>2871</v>
      </c>
      <c r="B84" s="100">
        <v>61</v>
      </c>
      <c r="C84" s="101">
        <v>3008.78</v>
      </c>
    </row>
    <row r="85" spans="1:3" ht="14.1" customHeight="1">
      <c r="A85" s="97" t="s">
        <v>2872</v>
      </c>
      <c r="B85" s="100">
        <v>15</v>
      </c>
      <c r="C85" s="101">
        <v>4058.74</v>
      </c>
    </row>
    <row r="86" spans="1:3" ht="14.1" customHeight="1">
      <c r="A86" s="97" t="s">
        <v>2873</v>
      </c>
      <c r="B86" s="100">
        <v>29</v>
      </c>
      <c r="C86" s="101">
        <v>2989.32</v>
      </c>
    </row>
    <row r="87" spans="1:3" ht="14.1" customHeight="1">
      <c r="A87" s="97" t="s">
        <v>2874</v>
      </c>
      <c r="B87" s="100">
        <v>41</v>
      </c>
      <c r="C87" s="101">
        <v>10727.34</v>
      </c>
    </row>
    <row r="88" spans="1:3" ht="14.1" customHeight="1">
      <c r="A88" s="97" t="s">
        <v>2875</v>
      </c>
      <c r="B88" s="100">
        <v>3</v>
      </c>
      <c r="C88" s="101">
        <v>2626.89</v>
      </c>
    </row>
    <row r="89" spans="1:3" ht="14.1" customHeight="1">
      <c r="A89" s="97" t="s">
        <v>2876</v>
      </c>
      <c r="B89" s="100">
        <v>7</v>
      </c>
      <c r="C89" s="101">
        <v>3558.57</v>
      </c>
    </row>
    <row r="90" spans="1:3" ht="14.1" customHeight="1">
      <c r="A90" s="97" t="s">
        <v>2877</v>
      </c>
      <c r="B90" s="100">
        <v>12</v>
      </c>
      <c r="C90" s="101">
        <v>3835.6</v>
      </c>
    </row>
    <row r="91" spans="1:3" ht="15" customHeight="1">
      <c r="A91" s="90" t="s">
        <v>2792</v>
      </c>
      <c r="B91" s="91"/>
      <c r="C91" s="91"/>
    </row>
    <row r="92" spans="1:3" ht="15.95" customHeight="1">
      <c r="A92" s="93" t="s">
        <v>2793</v>
      </c>
      <c r="B92" s="91"/>
      <c r="C92" s="91"/>
    </row>
    <row r="93" spans="1:3" ht="18" customHeight="1">
      <c r="A93" s="94" t="s">
        <v>2794</v>
      </c>
      <c r="B93" s="91"/>
      <c r="C93" s="91"/>
    </row>
    <row r="94" spans="1:3" ht="12.95" customHeight="1">
      <c r="A94" s="186" t="s">
        <v>2795</v>
      </c>
      <c r="B94" s="186"/>
      <c r="C94" s="186"/>
    </row>
    <row r="95" spans="1:3" ht="24" customHeight="1">
      <c r="A95" s="187" t="s">
        <v>2796</v>
      </c>
      <c r="B95" s="189" t="s">
        <v>2797</v>
      </c>
      <c r="C95" s="190"/>
    </row>
    <row r="96" spans="1:3" ht="12.95" customHeight="1">
      <c r="A96" s="188"/>
      <c r="B96" s="95" t="s">
        <v>2798</v>
      </c>
      <c r="C96" s="96" t="s">
        <v>2799</v>
      </c>
    </row>
    <row r="97" spans="1:3" ht="14.1" customHeight="1">
      <c r="A97" s="97" t="s">
        <v>2878</v>
      </c>
      <c r="B97" s="100">
        <v>7</v>
      </c>
      <c r="C97" s="101">
        <v>2610</v>
      </c>
    </row>
    <row r="98" spans="1:3" ht="14.1" customHeight="1">
      <c r="A98" s="97" t="s">
        <v>2879</v>
      </c>
      <c r="B98" s="100">
        <v>13</v>
      </c>
      <c r="C98" s="101">
        <v>3538.3</v>
      </c>
    </row>
    <row r="99" spans="1:3" ht="14.1" customHeight="1">
      <c r="A99" s="97" t="s">
        <v>2880</v>
      </c>
      <c r="B99" s="100">
        <v>23</v>
      </c>
      <c r="C99" s="101">
        <v>4025</v>
      </c>
    </row>
    <row r="100" spans="1:3" ht="14.1" customHeight="1">
      <c r="A100" s="97" t="s">
        <v>2881</v>
      </c>
      <c r="B100" s="100">
        <v>24</v>
      </c>
      <c r="C100" s="101">
        <v>14745.01</v>
      </c>
    </row>
    <row r="101" spans="1:3" ht="14.1" customHeight="1">
      <c r="A101" s="97" t="s">
        <v>2882</v>
      </c>
      <c r="B101" s="100">
        <v>12</v>
      </c>
      <c r="C101" s="101">
        <v>4110</v>
      </c>
    </row>
    <row r="102" spans="1:3" ht="14.1" customHeight="1">
      <c r="A102" s="97" t="s">
        <v>2883</v>
      </c>
      <c r="B102" s="100">
        <v>13</v>
      </c>
      <c r="C102" s="101">
        <v>4923.55</v>
      </c>
    </row>
    <row r="103" spans="1:3" ht="14.1" customHeight="1">
      <c r="A103" s="97" t="s">
        <v>2884</v>
      </c>
      <c r="B103" s="100">
        <v>10</v>
      </c>
      <c r="C103" s="101">
        <v>3054.4</v>
      </c>
    </row>
    <row r="104" spans="1:3" ht="14.1" customHeight="1">
      <c r="A104" s="97" t="s">
        <v>2885</v>
      </c>
      <c r="B104" s="100">
        <v>42</v>
      </c>
      <c r="C104" s="101">
        <v>2700.67</v>
      </c>
    </row>
    <row r="105" spans="1:3" ht="14.1" customHeight="1">
      <c r="A105" s="97" t="s">
        <v>2886</v>
      </c>
      <c r="B105" s="100">
        <v>12</v>
      </c>
      <c r="C105" s="101">
        <v>6161.84</v>
      </c>
    </row>
    <row r="106" spans="1:3" ht="14.1" customHeight="1">
      <c r="A106" s="103" t="s">
        <v>2887</v>
      </c>
      <c r="B106" s="104">
        <v>12</v>
      </c>
      <c r="C106" s="105">
        <v>2136.2399999999998</v>
      </c>
    </row>
    <row r="107" spans="1:3" ht="14.1" customHeight="1">
      <c r="A107" s="103" t="s">
        <v>2888</v>
      </c>
      <c r="B107" s="104">
        <v>1</v>
      </c>
      <c r="C107" s="105">
        <v>2000</v>
      </c>
    </row>
    <row r="108" spans="1:3" ht="14.1" customHeight="1">
      <c r="A108" s="103" t="s">
        <v>2889</v>
      </c>
      <c r="B108" s="104">
        <v>1</v>
      </c>
      <c r="C108" s="105">
        <v>2500</v>
      </c>
    </row>
    <row r="109" spans="1:3" ht="14.1" customHeight="1">
      <c r="A109" s="103" t="s">
        <v>2890</v>
      </c>
      <c r="B109" s="104">
        <v>25</v>
      </c>
      <c r="C109" s="105">
        <v>2146.5300000000002</v>
      </c>
    </row>
    <row r="110" spans="1:3" ht="14.1" customHeight="1">
      <c r="A110" s="103" t="s">
        <v>2891</v>
      </c>
      <c r="B110" s="104">
        <v>5</v>
      </c>
      <c r="C110" s="105">
        <v>2778.97</v>
      </c>
    </row>
    <row r="111" spans="1:3" ht="14.1" customHeight="1">
      <c r="A111" s="103" t="s">
        <v>2892</v>
      </c>
      <c r="B111" s="104">
        <v>1</v>
      </c>
      <c r="C111" s="105">
        <v>3143.22</v>
      </c>
    </row>
    <row r="112" spans="1:3" ht="14.1" customHeight="1">
      <c r="A112" s="103" t="s">
        <v>2893</v>
      </c>
      <c r="B112" s="104">
        <v>6</v>
      </c>
      <c r="C112" s="105">
        <v>2850</v>
      </c>
    </row>
    <row r="113" spans="1:3" ht="14.1" customHeight="1">
      <c r="A113" s="103" t="s">
        <v>2894</v>
      </c>
      <c r="B113" s="104">
        <v>3</v>
      </c>
      <c r="C113" s="105">
        <v>2125</v>
      </c>
    </row>
    <row r="114" spans="1:3" ht="14.1" customHeight="1">
      <c r="A114" s="103" t="s">
        <v>2895</v>
      </c>
      <c r="B114" s="104">
        <v>8</v>
      </c>
      <c r="C114" s="105">
        <v>2181.71</v>
      </c>
    </row>
    <row r="115" spans="1:3" ht="14.1" customHeight="1">
      <c r="A115" s="103" t="s">
        <v>2896</v>
      </c>
      <c r="B115" s="104">
        <v>12</v>
      </c>
      <c r="C115" s="105">
        <v>10206.18</v>
      </c>
    </row>
    <row r="116" spans="1:3" ht="14.1" customHeight="1">
      <c r="A116" s="103" t="s">
        <v>2897</v>
      </c>
      <c r="B116" s="104">
        <v>2</v>
      </c>
      <c r="C116" s="105">
        <v>3181.64</v>
      </c>
    </row>
    <row r="117" spans="1:3" ht="14.1" customHeight="1">
      <c r="A117" s="103" t="s">
        <v>2898</v>
      </c>
      <c r="B117" s="104">
        <v>13</v>
      </c>
      <c r="C117" s="105">
        <v>3139.65</v>
      </c>
    </row>
    <row r="118" spans="1:3" ht="14.1" customHeight="1">
      <c r="A118" s="103" t="s">
        <v>2899</v>
      </c>
      <c r="B118" s="104">
        <v>2</v>
      </c>
      <c r="C118" s="105">
        <v>2367.25</v>
      </c>
    </row>
    <row r="119" spans="1:3" ht="14.1" customHeight="1">
      <c r="A119" s="103" t="s">
        <v>2900</v>
      </c>
      <c r="B119" s="104">
        <v>7</v>
      </c>
      <c r="C119" s="105">
        <v>3300</v>
      </c>
    </row>
    <row r="120" spans="1:3" ht="14.1" customHeight="1">
      <c r="A120" s="103" t="s">
        <v>2901</v>
      </c>
      <c r="B120" s="104">
        <v>26</v>
      </c>
      <c r="C120" s="105">
        <v>6352.17</v>
      </c>
    </row>
    <row r="121" spans="1:3" ht="14.1" customHeight="1">
      <c r="A121" s="103" t="s">
        <v>2902</v>
      </c>
      <c r="B121" s="104">
        <v>43</v>
      </c>
      <c r="C121" s="105">
        <v>2077.02</v>
      </c>
    </row>
    <row r="122" spans="1:3" ht="14.1" customHeight="1">
      <c r="A122" s="103" t="s">
        <v>2903</v>
      </c>
      <c r="B122" s="104">
        <v>10</v>
      </c>
      <c r="C122" s="105">
        <v>2581.17</v>
      </c>
    </row>
    <row r="123" spans="1:3" ht="14.1" customHeight="1">
      <c r="A123" s="103" t="s">
        <v>2904</v>
      </c>
      <c r="B123" s="104">
        <v>8</v>
      </c>
      <c r="C123" s="105">
        <v>2533.44</v>
      </c>
    </row>
    <row r="124" spans="1:3" ht="12" customHeight="1">
      <c r="A124" s="106" t="s">
        <v>2905</v>
      </c>
      <c r="B124" s="107">
        <v>5019</v>
      </c>
      <c r="C124" s="108">
        <v>880639.63</v>
      </c>
    </row>
    <row r="125" spans="1:3" ht="12" customHeight="1">
      <c r="A125" s="106" t="s">
        <v>2906</v>
      </c>
      <c r="B125" s="107">
        <v>1720</v>
      </c>
      <c r="C125" s="108">
        <v>216708.65</v>
      </c>
    </row>
    <row r="126" spans="1:3" ht="14.1" customHeight="1">
      <c r="A126" s="109" t="s">
        <v>2907</v>
      </c>
      <c r="B126" s="110">
        <v>6739</v>
      </c>
      <c r="C126" s="111">
        <v>1097348.28</v>
      </c>
    </row>
  </sheetData>
  <mergeCells count="9">
    <mergeCell ref="A94:C94"/>
    <mergeCell ref="A95:A96"/>
    <mergeCell ref="B95:C95"/>
    <mergeCell ref="A4:C4"/>
    <mergeCell ref="A5:A6"/>
    <mergeCell ref="B5:C5"/>
    <mergeCell ref="A49:C49"/>
    <mergeCell ref="A50:A51"/>
    <mergeCell ref="B50:C50"/>
  </mergeCells>
  <pageMargins left="0.7" right="0.7" top="0.75" bottom="0.75" header="0.3" footer="0.3"/>
  <pageSetup scale="90" orientation="portrait" r:id="rId1"/>
  <rowBreaks count="2" manualBreakCount="2">
    <brk id="45" max="16383" man="1"/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6E7E-91D1-4A35-84D0-0AEFC256C932}">
  <sheetPr>
    <outlinePr summaryBelow="0" summaryRight="0"/>
    <pageSetUpPr autoPageBreaks="0"/>
  </sheetPr>
  <dimension ref="A1:V1025"/>
  <sheetViews>
    <sheetView showGridLines="0" showOutlineSymbols="0" workbookViewId="0">
      <selection activeCell="U38" sqref="U38"/>
    </sheetView>
  </sheetViews>
  <sheetFormatPr defaultRowHeight="12.75" customHeight="1"/>
  <cols>
    <col min="1" max="4" width="1.140625" style="62" customWidth="1"/>
    <col min="5" max="5" width="2.28515625" style="62" customWidth="1"/>
    <col min="6" max="6" width="1.140625" style="62" customWidth="1"/>
    <col min="7" max="7" width="2.28515625" style="62" customWidth="1"/>
    <col min="8" max="8" width="1.140625" style="62" customWidth="1"/>
    <col min="9" max="9" width="2.28515625" style="62" customWidth="1"/>
    <col min="10" max="10" width="3" style="62" customWidth="1"/>
    <col min="11" max="11" width="21.5703125" style="62" customWidth="1"/>
    <col min="12" max="12" width="1.7109375" style="62" customWidth="1"/>
    <col min="13" max="13" width="4.5703125" style="62" customWidth="1"/>
    <col min="14" max="14" width="5.42578125" style="62" customWidth="1"/>
    <col min="15" max="15" width="8.28515625" style="62" customWidth="1"/>
    <col min="16" max="16" width="2.28515625" style="62" customWidth="1"/>
    <col min="17" max="17" width="1.140625" style="62" customWidth="1"/>
    <col min="18" max="18" width="24" style="62" customWidth="1"/>
    <col min="19" max="19" width="3.5703125" style="62" customWidth="1"/>
    <col min="20" max="20" width="1" style="62" customWidth="1"/>
    <col min="21" max="21" width="11.42578125" style="62" customWidth="1"/>
    <col min="22" max="22" width="1.140625" style="62" customWidth="1"/>
    <col min="23" max="256" width="6.85546875" style="62" customWidth="1"/>
    <col min="257" max="260" width="1.140625" style="62" customWidth="1"/>
    <col min="261" max="261" width="2.28515625" style="62" customWidth="1"/>
    <col min="262" max="262" width="1.140625" style="62" customWidth="1"/>
    <col min="263" max="263" width="2.28515625" style="62" customWidth="1"/>
    <col min="264" max="264" width="1.140625" style="62" customWidth="1"/>
    <col min="265" max="265" width="2.28515625" style="62" customWidth="1"/>
    <col min="266" max="266" width="3" style="62" customWidth="1"/>
    <col min="267" max="267" width="21.5703125" style="62" customWidth="1"/>
    <col min="268" max="268" width="1.7109375" style="62" customWidth="1"/>
    <col min="269" max="269" width="4.5703125" style="62" customWidth="1"/>
    <col min="270" max="270" width="5.42578125" style="62" customWidth="1"/>
    <col min="271" max="271" width="8.28515625" style="62" customWidth="1"/>
    <col min="272" max="272" width="2.28515625" style="62" customWidth="1"/>
    <col min="273" max="273" width="1.140625" style="62" customWidth="1"/>
    <col min="274" max="274" width="24" style="62" customWidth="1"/>
    <col min="275" max="275" width="3.5703125" style="62" customWidth="1"/>
    <col min="276" max="276" width="1" style="62" customWidth="1"/>
    <col min="277" max="277" width="11.42578125" style="62" customWidth="1"/>
    <col min="278" max="278" width="1.140625" style="62" customWidth="1"/>
    <col min="279" max="512" width="6.85546875" style="62" customWidth="1"/>
    <col min="513" max="516" width="1.140625" style="62" customWidth="1"/>
    <col min="517" max="517" width="2.28515625" style="62" customWidth="1"/>
    <col min="518" max="518" width="1.140625" style="62" customWidth="1"/>
    <col min="519" max="519" width="2.28515625" style="62" customWidth="1"/>
    <col min="520" max="520" width="1.140625" style="62" customWidth="1"/>
    <col min="521" max="521" width="2.28515625" style="62" customWidth="1"/>
    <col min="522" max="522" width="3" style="62" customWidth="1"/>
    <col min="523" max="523" width="21.5703125" style="62" customWidth="1"/>
    <col min="524" max="524" width="1.7109375" style="62" customWidth="1"/>
    <col min="525" max="525" width="4.5703125" style="62" customWidth="1"/>
    <col min="526" max="526" width="5.42578125" style="62" customWidth="1"/>
    <col min="527" max="527" width="8.28515625" style="62" customWidth="1"/>
    <col min="528" max="528" width="2.28515625" style="62" customWidth="1"/>
    <col min="529" max="529" width="1.140625" style="62" customWidth="1"/>
    <col min="530" max="530" width="24" style="62" customWidth="1"/>
    <col min="531" max="531" width="3.5703125" style="62" customWidth="1"/>
    <col min="532" max="532" width="1" style="62" customWidth="1"/>
    <col min="533" max="533" width="11.42578125" style="62" customWidth="1"/>
    <col min="534" max="534" width="1.140625" style="62" customWidth="1"/>
    <col min="535" max="768" width="6.85546875" style="62" customWidth="1"/>
    <col min="769" max="772" width="1.140625" style="62" customWidth="1"/>
    <col min="773" max="773" width="2.28515625" style="62" customWidth="1"/>
    <col min="774" max="774" width="1.140625" style="62" customWidth="1"/>
    <col min="775" max="775" width="2.28515625" style="62" customWidth="1"/>
    <col min="776" max="776" width="1.140625" style="62" customWidth="1"/>
    <col min="777" max="777" width="2.28515625" style="62" customWidth="1"/>
    <col min="778" max="778" width="3" style="62" customWidth="1"/>
    <col min="779" max="779" width="21.5703125" style="62" customWidth="1"/>
    <col min="780" max="780" width="1.7109375" style="62" customWidth="1"/>
    <col min="781" max="781" width="4.5703125" style="62" customWidth="1"/>
    <col min="782" max="782" width="5.42578125" style="62" customWidth="1"/>
    <col min="783" max="783" width="8.28515625" style="62" customWidth="1"/>
    <col min="784" max="784" width="2.28515625" style="62" customWidth="1"/>
    <col min="785" max="785" width="1.140625" style="62" customWidth="1"/>
    <col min="786" max="786" width="24" style="62" customWidth="1"/>
    <col min="787" max="787" width="3.5703125" style="62" customWidth="1"/>
    <col min="788" max="788" width="1" style="62" customWidth="1"/>
    <col min="789" max="789" width="11.42578125" style="62" customWidth="1"/>
    <col min="790" max="790" width="1.140625" style="62" customWidth="1"/>
    <col min="791" max="1024" width="6.85546875" style="62" customWidth="1"/>
    <col min="1025" max="1028" width="1.140625" style="62" customWidth="1"/>
    <col min="1029" max="1029" width="2.28515625" style="62" customWidth="1"/>
    <col min="1030" max="1030" width="1.140625" style="62" customWidth="1"/>
    <col min="1031" max="1031" width="2.28515625" style="62" customWidth="1"/>
    <col min="1032" max="1032" width="1.140625" style="62" customWidth="1"/>
    <col min="1033" max="1033" width="2.28515625" style="62" customWidth="1"/>
    <col min="1034" max="1034" width="3" style="62" customWidth="1"/>
    <col min="1035" max="1035" width="21.5703125" style="62" customWidth="1"/>
    <col min="1036" max="1036" width="1.7109375" style="62" customWidth="1"/>
    <col min="1037" max="1037" width="4.5703125" style="62" customWidth="1"/>
    <col min="1038" max="1038" width="5.42578125" style="62" customWidth="1"/>
    <col min="1039" max="1039" width="8.28515625" style="62" customWidth="1"/>
    <col min="1040" max="1040" width="2.28515625" style="62" customWidth="1"/>
    <col min="1041" max="1041" width="1.140625" style="62" customWidth="1"/>
    <col min="1042" max="1042" width="24" style="62" customWidth="1"/>
    <col min="1043" max="1043" width="3.5703125" style="62" customWidth="1"/>
    <col min="1044" max="1044" width="1" style="62" customWidth="1"/>
    <col min="1045" max="1045" width="11.42578125" style="62" customWidth="1"/>
    <col min="1046" max="1046" width="1.140625" style="62" customWidth="1"/>
    <col min="1047" max="1280" width="6.85546875" style="62" customWidth="1"/>
    <col min="1281" max="1284" width="1.140625" style="62" customWidth="1"/>
    <col min="1285" max="1285" width="2.28515625" style="62" customWidth="1"/>
    <col min="1286" max="1286" width="1.140625" style="62" customWidth="1"/>
    <col min="1287" max="1287" width="2.28515625" style="62" customWidth="1"/>
    <col min="1288" max="1288" width="1.140625" style="62" customWidth="1"/>
    <col min="1289" max="1289" width="2.28515625" style="62" customWidth="1"/>
    <col min="1290" max="1290" width="3" style="62" customWidth="1"/>
    <col min="1291" max="1291" width="21.5703125" style="62" customWidth="1"/>
    <col min="1292" max="1292" width="1.7109375" style="62" customWidth="1"/>
    <col min="1293" max="1293" width="4.5703125" style="62" customWidth="1"/>
    <col min="1294" max="1294" width="5.42578125" style="62" customWidth="1"/>
    <col min="1295" max="1295" width="8.28515625" style="62" customWidth="1"/>
    <col min="1296" max="1296" width="2.28515625" style="62" customWidth="1"/>
    <col min="1297" max="1297" width="1.140625" style="62" customWidth="1"/>
    <col min="1298" max="1298" width="24" style="62" customWidth="1"/>
    <col min="1299" max="1299" width="3.5703125" style="62" customWidth="1"/>
    <col min="1300" max="1300" width="1" style="62" customWidth="1"/>
    <col min="1301" max="1301" width="11.42578125" style="62" customWidth="1"/>
    <col min="1302" max="1302" width="1.140625" style="62" customWidth="1"/>
    <col min="1303" max="1536" width="6.85546875" style="62" customWidth="1"/>
    <col min="1537" max="1540" width="1.140625" style="62" customWidth="1"/>
    <col min="1541" max="1541" width="2.28515625" style="62" customWidth="1"/>
    <col min="1542" max="1542" width="1.140625" style="62" customWidth="1"/>
    <col min="1543" max="1543" width="2.28515625" style="62" customWidth="1"/>
    <col min="1544" max="1544" width="1.140625" style="62" customWidth="1"/>
    <col min="1545" max="1545" width="2.28515625" style="62" customWidth="1"/>
    <col min="1546" max="1546" width="3" style="62" customWidth="1"/>
    <col min="1547" max="1547" width="21.5703125" style="62" customWidth="1"/>
    <col min="1548" max="1548" width="1.7109375" style="62" customWidth="1"/>
    <col min="1549" max="1549" width="4.5703125" style="62" customWidth="1"/>
    <col min="1550" max="1550" width="5.42578125" style="62" customWidth="1"/>
    <col min="1551" max="1551" width="8.28515625" style="62" customWidth="1"/>
    <col min="1552" max="1552" width="2.28515625" style="62" customWidth="1"/>
    <col min="1553" max="1553" width="1.140625" style="62" customWidth="1"/>
    <col min="1554" max="1554" width="24" style="62" customWidth="1"/>
    <col min="1555" max="1555" width="3.5703125" style="62" customWidth="1"/>
    <col min="1556" max="1556" width="1" style="62" customWidth="1"/>
    <col min="1557" max="1557" width="11.42578125" style="62" customWidth="1"/>
    <col min="1558" max="1558" width="1.140625" style="62" customWidth="1"/>
    <col min="1559" max="1792" width="6.85546875" style="62" customWidth="1"/>
    <col min="1793" max="1796" width="1.140625" style="62" customWidth="1"/>
    <col min="1797" max="1797" width="2.28515625" style="62" customWidth="1"/>
    <col min="1798" max="1798" width="1.140625" style="62" customWidth="1"/>
    <col min="1799" max="1799" width="2.28515625" style="62" customWidth="1"/>
    <col min="1800" max="1800" width="1.140625" style="62" customWidth="1"/>
    <col min="1801" max="1801" width="2.28515625" style="62" customWidth="1"/>
    <col min="1802" max="1802" width="3" style="62" customWidth="1"/>
    <col min="1803" max="1803" width="21.5703125" style="62" customWidth="1"/>
    <col min="1804" max="1804" width="1.7109375" style="62" customWidth="1"/>
    <col min="1805" max="1805" width="4.5703125" style="62" customWidth="1"/>
    <col min="1806" max="1806" width="5.42578125" style="62" customWidth="1"/>
    <col min="1807" max="1807" width="8.28515625" style="62" customWidth="1"/>
    <col min="1808" max="1808" width="2.28515625" style="62" customWidth="1"/>
    <col min="1809" max="1809" width="1.140625" style="62" customWidth="1"/>
    <col min="1810" max="1810" width="24" style="62" customWidth="1"/>
    <col min="1811" max="1811" width="3.5703125" style="62" customWidth="1"/>
    <col min="1812" max="1812" width="1" style="62" customWidth="1"/>
    <col min="1813" max="1813" width="11.42578125" style="62" customWidth="1"/>
    <col min="1814" max="1814" width="1.140625" style="62" customWidth="1"/>
    <col min="1815" max="2048" width="6.85546875" style="62" customWidth="1"/>
    <col min="2049" max="2052" width="1.140625" style="62" customWidth="1"/>
    <col min="2053" max="2053" width="2.28515625" style="62" customWidth="1"/>
    <col min="2054" max="2054" width="1.140625" style="62" customWidth="1"/>
    <col min="2055" max="2055" width="2.28515625" style="62" customWidth="1"/>
    <col min="2056" max="2056" width="1.140625" style="62" customWidth="1"/>
    <col min="2057" max="2057" width="2.28515625" style="62" customWidth="1"/>
    <col min="2058" max="2058" width="3" style="62" customWidth="1"/>
    <col min="2059" max="2059" width="21.5703125" style="62" customWidth="1"/>
    <col min="2060" max="2060" width="1.7109375" style="62" customWidth="1"/>
    <col min="2061" max="2061" width="4.5703125" style="62" customWidth="1"/>
    <col min="2062" max="2062" width="5.42578125" style="62" customWidth="1"/>
    <col min="2063" max="2063" width="8.28515625" style="62" customWidth="1"/>
    <col min="2064" max="2064" width="2.28515625" style="62" customWidth="1"/>
    <col min="2065" max="2065" width="1.140625" style="62" customWidth="1"/>
    <col min="2066" max="2066" width="24" style="62" customWidth="1"/>
    <col min="2067" max="2067" width="3.5703125" style="62" customWidth="1"/>
    <col min="2068" max="2068" width="1" style="62" customWidth="1"/>
    <col min="2069" max="2069" width="11.42578125" style="62" customWidth="1"/>
    <col min="2070" max="2070" width="1.140625" style="62" customWidth="1"/>
    <col min="2071" max="2304" width="6.85546875" style="62" customWidth="1"/>
    <col min="2305" max="2308" width="1.140625" style="62" customWidth="1"/>
    <col min="2309" max="2309" width="2.28515625" style="62" customWidth="1"/>
    <col min="2310" max="2310" width="1.140625" style="62" customWidth="1"/>
    <col min="2311" max="2311" width="2.28515625" style="62" customWidth="1"/>
    <col min="2312" max="2312" width="1.140625" style="62" customWidth="1"/>
    <col min="2313" max="2313" width="2.28515625" style="62" customWidth="1"/>
    <col min="2314" max="2314" width="3" style="62" customWidth="1"/>
    <col min="2315" max="2315" width="21.5703125" style="62" customWidth="1"/>
    <col min="2316" max="2316" width="1.7109375" style="62" customWidth="1"/>
    <col min="2317" max="2317" width="4.5703125" style="62" customWidth="1"/>
    <col min="2318" max="2318" width="5.42578125" style="62" customWidth="1"/>
    <col min="2319" max="2319" width="8.28515625" style="62" customWidth="1"/>
    <col min="2320" max="2320" width="2.28515625" style="62" customWidth="1"/>
    <col min="2321" max="2321" width="1.140625" style="62" customWidth="1"/>
    <col min="2322" max="2322" width="24" style="62" customWidth="1"/>
    <col min="2323" max="2323" width="3.5703125" style="62" customWidth="1"/>
    <col min="2324" max="2324" width="1" style="62" customWidth="1"/>
    <col min="2325" max="2325" width="11.42578125" style="62" customWidth="1"/>
    <col min="2326" max="2326" width="1.140625" style="62" customWidth="1"/>
    <col min="2327" max="2560" width="6.85546875" style="62" customWidth="1"/>
    <col min="2561" max="2564" width="1.140625" style="62" customWidth="1"/>
    <col min="2565" max="2565" width="2.28515625" style="62" customWidth="1"/>
    <col min="2566" max="2566" width="1.140625" style="62" customWidth="1"/>
    <col min="2567" max="2567" width="2.28515625" style="62" customWidth="1"/>
    <col min="2568" max="2568" width="1.140625" style="62" customWidth="1"/>
    <col min="2569" max="2569" width="2.28515625" style="62" customWidth="1"/>
    <col min="2570" max="2570" width="3" style="62" customWidth="1"/>
    <col min="2571" max="2571" width="21.5703125" style="62" customWidth="1"/>
    <col min="2572" max="2572" width="1.7109375" style="62" customWidth="1"/>
    <col min="2573" max="2573" width="4.5703125" style="62" customWidth="1"/>
    <col min="2574" max="2574" width="5.42578125" style="62" customWidth="1"/>
    <col min="2575" max="2575" width="8.28515625" style="62" customWidth="1"/>
    <col min="2576" max="2576" width="2.28515625" style="62" customWidth="1"/>
    <col min="2577" max="2577" width="1.140625" style="62" customWidth="1"/>
    <col min="2578" max="2578" width="24" style="62" customWidth="1"/>
    <col min="2579" max="2579" width="3.5703125" style="62" customWidth="1"/>
    <col min="2580" max="2580" width="1" style="62" customWidth="1"/>
    <col min="2581" max="2581" width="11.42578125" style="62" customWidth="1"/>
    <col min="2582" max="2582" width="1.140625" style="62" customWidth="1"/>
    <col min="2583" max="2816" width="6.85546875" style="62" customWidth="1"/>
    <col min="2817" max="2820" width="1.140625" style="62" customWidth="1"/>
    <col min="2821" max="2821" width="2.28515625" style="62" customWidth="1"/>
    <col min="2822" max="2822" width="1.140625" style="62" customWidth="1"/>
    <col min="2823" max="2823" width="2.28515625" style="62" customWidth="1"/>
    <col min="2824" max="2824" width="1.140625" style="62" customWidth="1"/>
    <col min="2825" max="2825" width="2.28515625" style="62" customWidth="1"/>
    <col min="2826" max="2826" width="3" style="62" customWidth="1"/>
    <col min="2827" max="2827" width="21.5703125" style="62" customWidth="1"/>
    <col min="2828" max="2828" width="1.7109375" style="62" customWidth="1"/>
    <col min="2829" max="2829" width="4.5703125" style="62" customWidth="1"/>
    <col min="2830" max="2830" width="5.42578125" style="62" customWidth="1"/>
    <col min="2831" max="2831" width="8.28515625" style="62" customWidth="1"/>
    <col min="2832" max="2832" width="2.28515625" style="62" customWidth="1"/>
    <col min="2833" max="2833" width="1.140625" style="62" customWidth="1"/>
    <col min="2834" max="2834" width="24" style="62" customWidth="1"/>
    <col min="2835" max="2835" width="3.5703125" style="62" customWidth="1"/>
    <col min="2836" max="2836" width="1" style="62" customWidth="1"/>
    <col min="2837" max="2837" width="11.42578125" style="62" customWidth="1"/>
    <col min="2838" max="2838" width="1.140625" style="62" customWidth="1"/>
    <col min="2839" max="3072" width="6.85546875" style="62" customWidth="1"/>
    <col min="3073" max="3076" width="1.140625" style="62" customWidth="1"/>
    <col min="3077" max="3077" width="2.28515625" style="62" customWidth="1"/>
    <col min="3078" max="3078" width="1.140625" style="62" customWidth="1"/>
    <col min="3079" max="3079" width="2.28515625" style="62" customWidth="1"/>
    <col min="3080" max="3080" width="1.140625" style="62" customWidth="1"/>
    <col min="3081" max="3081" width="2.28515625" style="62" customWidth="1"/>
    <col min="3082" max="3082" width="3" style="62" customWidth="1"/>
    <col min="3083" max="3083" width="21.5703125" style="62" customWidth="1"/>
    <col min="3084" max="3084" width="1.7109375" style="62" customWidth="1"/>
    <col min="3085" max="3085" width="4.5703125" style="62" customWidth="1"/>
    <col min="3086" max="3086" width="5.42578125" style="62" customWidth="1"/>
    <col min="3087" max="3087" width="8.28515625" style="62" customWidth="1"/>
    <col min="3088" max="3088" width="2.28515625" style="62" customWidth="1"/>
    <col min="3089" max="3089" width="1.140625" style="62" customWidth="1"/>
    <col min="3090" max="3090" width="24" style="62" customWidth="1"/>
    <col min="3091" max="3091" width="3.5703125" style="62" customWidth="1"/>
    <col min="3092" max="3092" width="1" style="62" customWidth="1"/>
    <col min="3093" max="3093" width="11.42578125" style="62" customWidth="1"/>
    <col min="3094" max="3094" width="1.140625" style="62" customWidth="1"/>
    <col min="3095" max="3328" width="6.85546875" style="62" customWidth="1"/>
    <col min="3329" max="3332" width="1.140625" style="62" customWidth="1"/>
    <col min="3333" max="3333" width="2.28515625" style="62" customWidth="1"/>
    <col min="3334" max="3334" width="1.140625" style="62" customWidth="1"/>
    <col min="3335" max="3335" width="2.28515625" style="62" customWidth="1"/>
    <col min="3336" max="3336" width="1.140625" style="62" customWidth="1"/>
    <col min="3337" max="3337" width="2.28515625" style="62" customWidth="1"/>
    <col min="3338" max="3338" width="3" style="62" customWidth="1"/>
    <col min="3339" max="3339" width="21.5703125" style="62" customWidth="1"/>
    <col min="3340" max="3340" width="1.7109375" style="62" customWidth="1"/>
    <col min="3341" max="3341" width="4.5703125" style="62" customWidth="1"/>
    <col min="3342" max="3342" width="5.42578125" style="62" customWidth="1"/>
    <col min="3343" max="3343" width="8.28515625" style="62" customWidth="1"/>
    <col min="3344" max="3344" width="2.28515625" style="62" customWidth="1"/>
    <col min="3345" max="3345" width="1.140625" style="62" customWidth="1"/>
    <col min="3346" max="3346" width="24" style="62" customWidth="1"/>
    <col min="3347" max="3347" width="3.5703125" style="62" customWidth="1"/>
    <col min="3348" max="3348" width="1" style="62" customWidth="1"/>
    <col min="3349" max="3349" width="11.42578125" style="62" customWidth="1"/>
    <col min="3350" max="3350" width="1.140625" style="62" customWidth="1"/>
    <col min="3351" max="3584" width="6.85546875" style="62" customWidth="1"/>
    <col min="3585" max="3588" width="1.140625" style="62" customWidth="1"/>
    <col min="3589" max="3589" width="2.28515625" style="62" customWidth="1"/>
    <col min="3590" max="3590" width="1.140625" style="62" customWidth="1"/>
    <col min="3591" max="3591" width="2.28515625" style="62" customWidth="1"/>
    <col min="3592" max="3592" width="1.140625" style="62" customWidth="1"/>
    <col min="3593" max="3593" width="2.28515625" style="62" customWidth="1"/>
    <col min="3594" max="3594" width="3" style="62" customWidth="1"/>
    <col min="3595" max="3595" width="21.5703125" style="62" customWidth="1"/>
    <col min="3596" max="3596" width="1.7109375" style="62" customWidth="1"/>
    <col min="3597" max="3597" width="4.5703125" style="62" customWidth="1"/>
    <col min="3598" max="3598" width="5.42578125" style="62" customWidth="1"/>
    <col min="3599" max="3599" width="8.28515625" style="62" customWidth="1"/>
    <col min="3600" max="3600" width="2.28515625" style="62" customWidth="1"/>
    <col min="3601" max="3601" width="1.140625" style="62" customWidth="1"/>
    <col min="3602" max="3602" width="24" style="62" customWidth="1"/>
    <col min="3603" max="3603" width="3.5703125" style="62" customWidth="1"/>
    <col min="3604" max="3604" width="1" style="62" customWidth="1"/>
    <col min="3605" max="3605" width="11.42578125" style="62" customWidth="1"/>
    <col min="3606" max="3606" width="1.140625" style="62" customWidth="1"/>
    <col min="3607" max="3840" width="6.85546875" style="62" customWidth="1"/>
    <col min="3841" max="3844" width="1.140625" style="62" customWidth="1"/>
    <col min="3845" max="3845" width="2.28515625" style="62" customWidth="1"/>
    <col min="3846" max="3846" width="1.140625" style="62" customWidth="1"/>
    <col min="3847" max="3847" width="2.28515625" style="62" customWidth="1"/>
    <col min="3848" max="3848" width="1.140625" style="62" customWidth="1"/>
    <col min="3849" max="3849" width="2.28515625" style="62" customWidth="1"/>
    <col min="3850" max="3850" width="3" style="62" customWidth="1"/>
    <col min="3851" max="3851" width="21.5703125" style="62" customWidth="1"/>
    <col min="3852" max="3852" width="1.7109375" style="62" customWidth="1"/>
    <col min="3853" max="3853" width="4.5703125" style="62" customWidth="1"/>
    <col min="3854" max="3854" width="5.42578125" style="62" customWidth="1"/>
    <col min="3855" max="3855" width="8.28515625" style="62" customWidth="1"/>
    <col min="3856" max="3856" width="2.28515625" style="62" customWidth="1"/>
    <col min="3857" max="3857" width="1.140625" style="62" customWidth="1"/>
    <col min="3858" max="3858" width="24" style="62" customWidth="1"/>
    <col min="3859" max="3859" width="3.5703125" style="62" customWidth="1"/>
    <col min="3860" max="3860" width="1" style="62" customWidth="1"/>
    <col min="3861" max="3861" width="11.42578125" style="62" customWidth="1"/>
    <col min="3862" max="3862" width="1.140625" style="62" customWidth="1"/>
    <col min="3863" max="4096" width="6.85546875" style="62" customWidth="1"/>
    <col min="4097" max="4100" width="1.140625" style="62" customWidth="1"/>
    <col min="4101" max="4101" width="2.28515625" style="62" customWidth="1"/>
    <col min="4102" max="4102" width="1.140625" style="62" customWidth="1"/>
    <col min="4103" max="4103" width="2.28515625" style="62" customWidth="1"/>
    <col min="4104" max="4104" width="1.140625" style="62" customWidth="1"/>
    <col min="4105" max="4105" width="2.28515625" style="62" customWidth="1"/>
    <col min="4106" max="4106" width="3" style="62" customWidth="1"/>
    <col min="4107" max="4107" width="21.5703125" style="62" customWidth="1"/>
    <col min="4108" max="4108" width="1.7109375" style="62" customWidth="1"/>
    <col min="4109" max="4109" width="4.5703125" style="62" customWidth="1"/>
    <col min="4110" max="4110" width="5.42578125" style="62" customWidth="1"/>
    <col min="4111" max="4111" width="8.28515625" style="62" customWidth="1"/>
    <col min="4112" max="4112" width="2.28515625" style="62" customWidth="1"/>
    <col min="4113" max="4113" width="1.140625" style="62" customWidth="1"/>
    <col min="4114" max="4114" width="24" style="62" customWidth="1"/>
    <col min="4115" max="4115" width="3.5703125" style="62" customWidth="1"/>
    <col min="4116" max="4116" width="1" style="62" customWidth="1"/>
    <col min="4117" max="4117" width="11.42578125" style="62" customWidth="1"/>
    <col min="4118" max="4118" width="1.140625" style="62" customWidth="1"/>
    <col min="4119" max="4352" width="6.85546875" style="62" customWidth="1"/>
    <col min="4353" max="4356" width="1.140625" style="62" customWidth="1"/>
    <col min="4357" max="4357" width="2.28515625" style="62" customWidth="1"/>
    <col min="4358" max="4358" width="1.140625" style="62" customWidth="1"/>
    <col min="4359" max="4359" width="2.28515625" style="62" customWidth="1"/>
    <col min="4360" max="4360" width="1.140625" style="62" customWidth="1"/>
    <col min="4361" max="4361" width="2.28515625" style="62" customWidth="1"/>
    <col min="4362" max="4362" width="3" style="62" customWidth="1"/>
    <col min="4363" max="4363" width="21.5703125" style="62" customWidth="1"/>
    <col min="4364" max="4364" width="1.7109375" style="62" customWidth="1"/>
    <col min="4365" max="4365" width="4.5703125" style="62" customWidth="1"/>
    <col min="4366" max="4366" width="5.42578125" style="62" customWidth="1"/>
    <col min="4367" max="4367" width="8.28515625" style="62" customWidth="1"/>
    <col min="4368" max="4368" width="2.28515625" style="62" customWidth="1"/>
    <col min="4369" max="4369" width="1.140625" style="62" customWidth="1"/>
    <col min="4370" max="4370" width="24" style="62" customWidth="1"/>
    <col min="4371" max="4371" width="3.5703125" style="62" customWidth="1"/>
    <col min="4372" max="4372" width="1" style="62" customWidth="1"/>
    <col min="4373" max="4373" width="11.42578125" style="62" customWidth="1"/>
    <col min="4374" max="4374" width="1.140625" style="62" customWidth="1"/>
    <col min="4375" max="4608" width="6.85546875" style="62" customWidth="1"/>
    <col min="4609" max="4612" width="1.140625" style="62" customWidth="1"/>
    <col min="4613" max="4613" width="2.28515625" style="62" customWidth="1"/>
    <col min="4614" max="4614" width="1.140625" style="62" customWidth="1"/>
    <col min="4615" max="4615" width="2.28515625" style="62" customWidth="1"/>
    <col min="4616" max="4616" width="1.140625" style="62" customWidth="1"/>
    <col min="4617" max="4617" width="2.28515625" style="62" customWidth="1"/>
    <col min="4618" max="4618" width="3" style="62" customWidth="1"/>
    <col min="4619" max="4619" width="21.5703125" style="62" customWidth="1"/>
    <col min="4620" max="4620" width="1.7109375" style="62" customWidth="1"/>
    <col min="4621" max="4621" width="4.5703125" style="62" customWidth="1"/>
    <col min="4622" max="4622" width="5.42578125" style="62" customWidth="1"/>
    <col min="4623" max="4623" width="8.28515625" style="62" customWidth="1"/>
    <col min="4624" max="4624" width="2.28515625" style="62" customWidth="1"/>
    <col min="4625" max="4625" width="1.140625" style="62" customWidth="1"/>
    <col min="4626" max="4626" width="24" style="62" customWidth="1"/>
    <col min="4627" max="4627" width="3.5703125" style="62" customWidth="1"/>
    <col min="4628" max="4628" width="1" style="62" customWidth="1"/>
    <col min="4629" max="4629" width="11.42578125" style="62" customWidth="1"/>
    <col min="4630" max="4630" width="1.140625" style="62" customWidth="1"/>
    <col min="4631" max="4864" width="6.85546875" style="62" customWidth="1"/>
    <col min="4865" max="4868" width="1.140625" style="62" customWidth="1"/>
    <col min="4869" max="4869" width="2.28515625" style="62" customWidth="1"/>
    <col min="4870" max="4870" width="1.140625" style="62" customWidth="1"/>
    <col min="4871" max="4871" width="2.28515625" style="62" customWidth="1"/>
    <col min="4872" max="4872" width="1.140625" style="62" customWidth="1"/>
    <col min="4873" max="4873" width="2.28515625" style="62" customWidth="1"/>
    <col min="4874" max="4874" width="3" style="62" customWidth="1"/>
    <col min="4875" max="4875" width="21.5703125" style="62" customWidth="1"/>
    <col min="4876" max="4876" width="1.7109375" style="62" customWidth="1"/>
    <col min="4877" max="4877" width="4.5703125" style="62" customWidth="1"/>
    <col min="4878" max="4878" width="5.42578125" style="62" customWidth="1"/>
    <col min="4879" max="4879" width="8.28515625" style="62" customWidth="1"/>
    <col min="4880" max="4880" width="2.28515625" style="62" customWidth="1"/>
    <col min="4881" max="4881" width="1.140625" style="62" customWidth="1"/>
    <col min="4882" max="4882" width="24" style="62" customWidth="1"/>
    <col min="4883" max="4883" width="3.5703125" style="62" customWidth="1"/>
    <col min="4884" max="4884" width="1" style="62" customWidth="1"/>
    <col min="4885" max="4885" width="11.42578125" style="62" customWidth="1"/>
    <col min="4886" max="4886" width="1.140625" style="62" customWidth="1"/>
    <col min="4887" max="5120" width="6.85546875" style="62" customWidth="1"/>
    <col min="5121" max="5124" width="1.140625" style="62" customWidth="1"/>
    <col min="5125" max="5125" width="2.28515625" style="62" customWidth="1"/>
    <col min="5126" max="5126" width="1.140625" style="62" customWidth="1"/>
    <col min="5127" max="5127" width="2.28515625" style="62" customWidth="1"/>
    <col min="5128" max="5128" width="1.140625" style="62" customWidth="1"/>
    <col min="5129" max="5129" width="2.28515625" style="62" customWidth="1"/>
    <col min="5130" max="5130" width="3" style="62" customWidth="1"/>
    <col min="5131" max="5131" width="21.5703125" style="62" customWidth="1"/>
    <col min="5132" max="5132" width="1.7109375" style="62" customWidth="1"/>
    <col min="5133" max="5133" width="4.5703125" style="62" customWidth="1"/>
    <col min="5134" max="5134" width="5.42578125" style="62" customWidth="1"/>
    <col min="5135" max="5135" width="8.28515625" style="62" customWidth="1"/>
    <col min="5136" max="5136" width="2.28515625" style="62" customWidth="1"/>
    <col min="5137" max="5137" width="1.140625" style="62" customWidth="1"/>
    <col min="5138" max="5138" width="24" style="62" customWidth="1"/>
    <col min="5139" max="5139" width="3.5703125" style="62" customWidth="1"/>
    <col min="5140" max="5140" width="1" style="62" customWidth="1"/>
    <col min="5141" max="5141" width="11.42578125" style="62" customWidth="1"/>
    <col min="5142" max="5142" width="1.140625" style="62" customWidth="1"/>
    <col min="5143" max="5376" width="6.85546875" style="62" customWidth="1"/>
    <col min="5377" max="5380" width="1.140625" style="62" customWidth="1"/>
    <col min="5381" max="5381" width="2.28515625" style="62" customWidth="1"/>
    <col min="5382" max="5382" width="1.140625" style="62" customWidth="1"/>
    <col min="5383" max="5383" width="2.28515625" style="62" customWidth="1"/>
    <col min="5384" max="5384" width="1.140625" style="62" customWidth="1"/>
    <col min="5385" max="5385" width="2.28515625" style="62" customWidth="1"/>
    <col min="5386" max="5386" width="3" style="62" customWidth="1"/>
    <col min="5387" max="5387" width="21.5703125" style="62" customWidth="1"/>
    <col min="5388" max="5388" width="1.7109375" style="62" customWidth="1"/>
    <col min="5389" max="5389" width="4.5703125" style="62" customWidth="1"/>
    <col min="5390" max="5390" width="5.42578125" style="62" customWidth="1"/>
    <col min="5391" max="5391" width="8.28515625" style="62" customWidth="1"/>
    <col min="5392" max="5392" width="2.28515625" style="62" customWidth="1"/>
    <col min="5393" max="5393" width="1.140625" style="62" customWidth="1"/>
    <col min="5394" max="5394" width="24" style="62" customWidth="1"/>
    <col min="5395" max="5395" width="3.5703125" style="62" customWidth="1"/>
    <col min="5396" max="5396" width="1" style="62" customWidth="1"/>
    <col min="5397" max="5397" width="11.42578125" style="62" customWidth="1"/>
    <col min="5398" max="5398" width="1.140625" style="62" customWidth="1"/>
    <col min="5399" max="5632" width="6.85546875" style="62" customWidth="1"/>
    <col min="5633" max="5636" width="1.140625" style="62" customWidth="1"/>
    <col min="5637" max="5637" width="2.28515625" style="62" customWidth="1"/>
    <col min="5638" max="5638" width="1.140625" style="62" customWidth="1"/>
    <col min="5639" max="5639" width="2.28515625" style="62" customWidth="1"/>
    <col min="5640" max="5640" width="1.140625" style="62" customWidth="1"/>
    <col min="5641" max="5641" width="2.28515625" style="62" customWidth="1"/>
    <col min="5642" max="5642" width="3" style="62" customWidth="1"/>
    <col min="5643" max="5643" width="21.5703125" style="62" customWidth="1"/>
    <col min="5644" max="5644" width="1.7109375" style="62" customWidth="1"/>
    <col min="5645" max="5645" width="4.5703125" style="62" customWidth="1"/>
    <col min="5646" max="5646" width="5.42578125" style="62" customWidth="1"/>
    <col min="5647" max="5647" width="8.28515625" style="62" customWidth="1"/>
    <col min="5648" max="5648" width="2.28515625" style="62" customWidth="1"/>
    <col min="5649" max="5649" width="1.140625" style="62" customWidth="1"/>
    <col min="5650" max="5650" width="24" style="62" customWidth="1"/>
    <col min="5651" max="5651" width="3.5703125" style="62" customWidth="1"/>
    <col min="5652" max="5652" width="1" style="62" customWidth="1"/>
    <col min="5653" max="5653" width="11.42578125" style="62" customWidth="1"/>
    <col min="5654" max="5654" width="1.140625" style="62" customWidth="1"/>
    <col min="5655" max="5888" width="6.85546875" style="62" customWidth="1"/>
    <col min="5889" max="5892" width="1.140625" style="62" customWidth="1"/>
    <col min="5893" max="5893" width="2.28515625" style="62" customWidth="1"/>
    <col min="5894" max="5894" width="1.140625" style="62" customWidth="1"/>
    <col min="5895" max="5895" width="2.28515625" style="62" customWidth="1"/>
    <col min="5896" max="5896" width="1.140625" style="62" customWidth="1"/>
    <col min="5897" max="5897" width="2.28515625" style="62" customWidth="1"/>
    <col min="5898" max="5898" width="3" style="62" customWidth="1"/>
    <col min="5899" max="5899" width="21.5703125" style="62" customWidth="1"/>
    <col min="5900" max="5900" width="1.7109375" style="62" customWidth="1"/>
    <col min="5901" max="5901" width="4.5703125" style="62" customWidth="1"/>
    <col min="5902" max="5902" width="5.42578125" style="62" customWidth="1"/>
    <col min="5903" max="5903" width="8.28515625" style="62" customWidth="1"/>
    <col min="5904" max="5904" width="2.28515625" style="62" customWidth="1"/>
    <col min="5905" max="5905" width="1.140625" style="62" customWidth="1"/>
    <col min="5906" max="5906" width="24" style="62" customWidth="1"/>
    <col min="5907" max="5907" width="3.5703125" style="62" customWidth="1"/>
    <col min="5908" max="5908" width="1" style="62" customWidth="1"/>
    <col min="5909" max="5909" width="11.42578125" style="62" customWidth="1"/>
    <col min="5910" max="5910" width="1.140625" style="62" customWidth="1"/>
    <col min="5911" max="6144" width="6.85546875" style="62" customWidth="1"/>
    <col min="6145" max="6148" width="1.140625" style="62" customWidth="1"/>
    <col min="6149" max="6149" width="2.28515625" style="62" customWidth="1"/>
    <col min="6150" max="6150" width="1.140625" style="62" customWidth="1"/>
    <col min="6151" max="6151" width="2.28515625" style="62" customWidth="1"/>
    <col min="6152" max="6152" width="1.140625" style="62" customWidth="1"/>
    <col min="6153" max="6153" width="2.28515625" style="62" customWidth="1"/>
    <col min="6154" max="6154" width="3" style="62" customWidth="1"/>
    <col min="6155" max="6155" width="21.5703125" style="62" customWidth="1"/>
    <col min="6156" max="6156" width="1.7109375" style="62" customWidth="1"/>
    <col min="6157" max="6157" width="4.5703125" style="62" customWidth="1"/>
    <col min="6158" max="6158" width="5.42578125" style="62" customWidth="1"/>
    <col min="6159" max="6159" width="8.28515625" style="62" customWidth="1"/>
    <col min="6160" max="6160" width="2.28515625" style="62" customWidth="1"/>
    <col min="6161" max="6161" width="1.140625" style="62" customWidth="1"/>
    <col min="6162" max="6162" width="24" style="62" customWidth="1"/>
    <col min="6163" max="6163" width="3.5703125" style="62" customWidth="1"/>
    <col min="6164" max="6164" width="1" style="62" customWidth="1"/>
    <col min="6165" max="6165" width="11.42578125" style="62" customWidth="1"/>
    <col min="6166" max="6166" width="1.140625" style="62" customWidth="1"/>
    <col min="6167" max="6400" width="6.85546875" style="62" customWidth="1"/>
    <col min="6401" max="6404" width="1.140625" style="62" customWidth="1"/>
    <col min="6405" max="6405" width="2.28515625" style="62" customWidth="1"/>
    <col min="6406" max="6406" width="1.140625" style="62" customWidth="1"/>
    <col min="6407" max="6407" width="2.28515625" style="62" customWidth="1"/>
    <col min="6408" max="6408" width="1.140625" style="62" customWidth="1"/>
    <col min="6409" max="6409" width="2.28515625" style="62" customWidth="1"/>
    <col min="6410" max="6410" width="3" style="62" customWidth="1"/>
    <col min="6411" max="6411" width="21.5703125" style="62" customWidth="1"/>
    <col min="6412" max="6412" width="1.7109375" style="62" customWidth="1"/>
    <col min="6413" max="6413" width="4.5703125" style="62" customWidth="1"/>
    <col min="6414" max="6414" width="5.42578125" style="62" customWidth="1"/>
    <col min="6415" max="6415" width="8.28515625" style="62" customWidth="1"/>
    <col min="6416" max="6416" width="2.28515625" style="62" customWidth="1"/>
    <col min="6417" max="6417" width="1.140625" style="62" customWidth="1"/>
    <col min="6418" max="6418" width="24" style="62" customWidth="1"/>
    <col min="6419" max="6419" width="3.5703125" style="62" customWidth="1"/>
    <col min="6420" max="6420" width="1" style="62" customWidth="1"/>
    <col min="6421" max="6421" width="11.42578125" style="62" customWidth="1"/>
    <col min="6422" max="6422" width="1.140625" style="62" customWidth="1"/>
    <col min="6423" max="6656" width="6.85546875" style="62" customWidth="1"/>
    <col min="6657" max="6660" width="1.140625" style="62" customWidth="1"/>
    <col min="6661" max="6661" width="2.28515625" style="62" customWidth="1"/>
    <col min="6662" max="6662" width="1.140625" style="62" customWidth="1"/>
    <col min="6663" max="6663" width="2.28515625" style="62" customWidth="1"/>
    <col min="6664" max="6664" width="1.140625" style="62" customWidth="1"/>
    <col min="6665" max="6665" width="2.28515625" style="62" customWidth="1"/>
    <col min="6666" max="6666" width="3" style="62" customWidth="1"/>
    <col min="6667" max="6667" width="21.5703125" style="62" customWidth="1"/>
    <col min="6668" max="6668" width="1.7109375" style="62" customWidth="1"/>
    <col min="6669" max="6669" width="4.5703125" style="62" customWidth="1"/>
    <col min="6670" max="6670" width="5.42578125" style="62" customWidth="1"/>
    <col min="6671" max="6671" width="8.28515625" style="62" customWidth="1"/>
    <col min="6672" max="6672" width="2.28515625" style="62" customWidth="1"/>
    <col min="6673" max="6673" width="1.140625" style="62" customWidth="1"/>
    <col min="6674" max="6674" width="24" style="62" customWidth="1"/>
    <col min="6675" max="6675" width="3.5703125" style="62" customWidth="1"/>
    <col min="6676" max="6676" width="1" style="62" customWidth="1"/>
    <col min="6677" max="6677" width="11.42578125" style="62" customWidth="1"/>
    <col min="6678" max="6678" width="1.140625" style="62" customWidth="1"/>
    <col min="6679" max="6912" width="6.85546875" style="62" customWidth="1"/>
    <col min="6913" max="6916" width="1.140625" style="62" customWidth="1"/>
    <col min="6917" max="6917" width="2.28515625" style="62" customWidth="1"/>
    <col min="6918" max="6918" width="1.140625" style="62" customWidth="1"/>
    <col min="6919" max="6919" width="2.28515625" style="62" customWidth="1"/>
    <col min="6920" max="6920" width="1.140625" style="62" customWidth="1"/>
    <col min="6921" max="6921" width="2.28515625" style="62" customWidth="1"/>
    <col min="6922" max="6922" width="3" style="62" customWidth="1"/>
    <col min="6923" max="6923" width="21.5703125" style="62" customWidth="1"/>
    <col min="6924" max="6924" width="1.7109375" style="62" customWidth="1"/>
    <col min="6925" max="6925" width="4.5703125" style="62" customWidth="1"/>
    <col min="6926" max="6926" width="5.42578125" style="62" customWidth="1"/>
    <col min="6927" max="6927" width="8.28515625" style="62" customWidth="1"/>
    <col min="6928" max="6928" width="2.28515625" style="62" customWidth="1"/>
    <col min="6929" max="6929" width="1.140625" style="62" customWidth="1"/>
    <col min="6930" max="6930" width="24" style="62" customWidth="1"/>
    <col min="6931" max="6931" width="3.5703125" style="62" customWidth="1"/>
    <col min="6932" max="6932" width="1" style="62" customWidth="1"/>
    <col min="6933" max="6933" width="11.42578125" style="62" customWidth="1"/>
    <col min="6934" max="6934" width="1.140625" style="62" customWidth="1"/>
    <col min="6935" max="7168" width="6.85546875" style="62" customWidth="1"/>
    <col min="7169" max="7172" width="1.140625" style="62" customWidth="1"/>
    <col min="7173" max="7173" width="2.28515625" style="62" customWidth="1"/>
    <col min="7174" max="7174" width="1.140625" style="62" customWidth="1"/>
    <col min="7175" max="7175" width="2.28515625" style="62" customWidth="1"/>
    <col min="7176" max="7176" width="1.140625" style="62" customWidth="1"/>
    <col min="7177" max="7177" width="2.28515625" style="62" customWidth="1"/>
    <col min="7178" max="7178" width="3" style="62" customWidth="1"/>
    <col min="7179" max="7179" width="21.5703125" style="62" customWidth="1"/>
    <col min="7180" max="7180" width="1.7109375" style="62" customWidth="1"/>
    <col min="7181" max="7181" width="4.5703125" style="62" customWidth="1"/>
    <col min="7182" max="7182" width="5.42578125" style="62" customWidth="1"/>
    <col min="7183" max="7183" width="8.28515625" style="62" customWidth="1"/>
    <col min="7184" max="7184" width="2.28515625" style="62" customWidth="1"/>
    <col min="7185" max="7185" width="1.140625" style="62" customWidth="1"/>
    <col min="7186" max="7186" width="24" style="62" customWidth="1"/>
    <col min="7187" max="7187" width="3.5703125" style="62" customWidth="1"/>
    <col min="7188" max="7188" width="1" style="62" customWidth="1"/>
    <col min="7189" max="7189" width="11.42578125" style="62" customWidth="1"/>
    <col min="7190" max="7190" width="1.140625" style="62" customWidth="1"/>
    <col min="7191" max="7424" width="6.85546875" style="62" customWidth="1"/>
    <col min="7425" max="7428" width="1.140625" style="62" customWidth="1"/>
    <col min="7429" max="7429" width="2.28515625" style="62" customWidth="1"/>
    <col min="7430" max="7430" width="1.140625" style="62" customWidth="1"/>
    <col min="7431" max="7431" width="2.28515625" style="62" customWidth="1"/>
    <col min="7432" max="7432" width="1.140625" style="62" customWidth="1"/>
    <col min="7433" max="7433" width="2.28515625" style="62" customWidth="1"/>
    <col min="7434" max="7434" width="3" style="62" customWidth="1"/>
    <col min="7435" max="7435" width="21.5703125" style="62" customWidth="1"/>
    <col min="7436" max="7436" width="1.7109375" style="62" customWidth="1"/>
    <col min="7437" max="7437" width="4.5703125" style="62" customWidth="1"/>
    <col min="7438" max="7438" width="5.42578125" style="62" customWidth="1"/>
    <col min="7439" max="7439" width="8.28515625" style="62" customWidth="1"/>
    <col min="7440" max="7440" width="2.28515625" style="62" customWidth="1"/>
    <col min="7441" max="7441" width="1.140625" style="62" customWidth="1"/>
    <col min="7442" max="7442" width="24" style="62" customWidth="1"/>
    <col min="7443" max="7443" width="3.5703125" style="62" customWidth="1"/>
    <col min="7444" max="7444" width="1" style="62" customWidth="1"/>
    <col min="7445" max="7445" width="11.42578125" style="62" customWidth="1"/>
    <col min="7446" max="7446" width="1.140625" style="62" customWidth="1"/>
    <col min="7447" max="7680" width="6.85546875" style="62" customWidth="1"/>
    <col min="7681" max="7684" width="1.140625" style="62" customWidth="1"/>
    <col min="7685" max="7685" width="2.28515625" style="62" customWidth="1"/>
    <col min="7686" max="7686" width="1.140625" style="62" customWidth="1"/>
    <col min="7687" max="7687" width="2.28515625" style="62" customWidth="1"/>
    <col min="7688" max="7688" width="1.140625" style="62" customWidth="1"/>
    <col min="7689" max="7689" width="2.28515625" style="62" customWidth="1"/>
    <col min="7690" max="7690" width="3" style="62" customWidth="1"/>
    <col min="7691" max="7691" width="21.5703125" style="62" customWidth="1"/>
    <col min="7692" max="7692" width="1.7109375" style="62" customWidth="1"/>
    <col min="7693" max="7693" width="4.5703125" style="62" customWidth="1"/>
    <col min="7694" max="7694" width="5.42578125" style="62" customWidth="1"/>
    <col min="7695" max="7695" width="8.28515625" style="62" customWidth="1"/>
    <col min="7696" max="7696" width="2.28515625" style="62" customWidth="1"/>
    <col min="7697" max="7697" width="1.140625" style="62" customWidth="1"/>
    <col min="7698" max="7698" width="24" style="62" customWidth="1"/>
    <col min="7699" max="7699" width="3.5703125" style="62" customWidth="1"/>
    <col min="7700" max="7700" width="1" style="62" customWidth="1"/>
    <col min="7701" max="7701" width="11.42578125" style="62" customWidth="1"/>
    <col min="7702" max="7702" width="1.140625" style="62" customWidth="1"/>
    <col min="7703" max="7936" width="6.85546875" style="62" customWidth="1"/>
    <col min="7937" max="7940" width="1.140625" style="62" customWidth="1"/>
    <col min="7941" max="7941" width="2.28515625" style="62" customWidth="1"/>
    <col min="7942" max="7942" width="1.140625" style="62" customWidth="1"/>
    <col min="7943" max="7943" width="2.28515625" style="62" customWidth="1"/>
    <col min="7944" max="7944" width="1.140625" style="62" customWidth="1"/>
    <col min="7945" max="7945" width="2.28515625" style="62" customWidth="1"/>
    <col min="7946" max="7946" width="3" style="62" customWidth="1"/>
    <col min="7947" max="7947" width="21.5703125" style="62" customWidth="1"/>
    <col min="7948" max="7948" width="1.7109375" style="62" customWidth="1"/>
    <col min="7949" max="7949" width="4.5703125" style="62" customWidth="1"/>
    <col min="7950" max="7950" width="5.42578125" style="62" customWidth="1"/>
    <col min="7951" max="7951" width="8.28515625" style="62" customWidth="1"/>
    <col min="7952" max="7952" width="2.28515625" style="62" customWidth="1"/>
    <col min="7953" max="7953" width="1.140625" style="62" customWidth="1"/>
    <col min="7954" max="7954" width="24" style="62" customWidth="1"/>
    <col min="7955" max="7955" width="3.5703125" style="62" customWidth="1"/>
    <col min="7956" max="7956" width="1" style="62" customWidth="1"/>
    <col min="7957" max="7957" width="11.42578125" style="62" customWidth="1"/>
    <col min="7958" max="7958" width="1.140625" style="62" customWidth="1"/>
    <col min="7959" max="8192" width="6.85546875" style="62" customWidth="1"/>
    <col min="8193" max="8196" width="1.140625" style="62" customWidth="1"/>
    <col min="8197" max="8197" width="2.28515625" style="62" customWidth="1"/>
    <col min="8198" max="8198" width="1.140625" style="62" customWidth="1"/>
    <col min="8199" max="8199" width="2.28515625" style="62" customWidth="1"/>
    <col min="8200" max="8200" width="1.140625" style="62" customWidth="1"/>
    <col min="8201" max="8201" width="2.28515625" style="62" customWidth="1"/>
    <col min="8202" max="8202" width="3" style="62" customWidth="1"/>
    <col min="8203" max="8203" width="21.5703125" style="62" customWidth="1"/>
    <col min="8204" max="8204" width="1.7109375" style="62" customWidth="1"/>
    <col min="8205" max="8205" width="4.5703125" style="62" customWidth="1"/>
    <col min="8206" max="8206" width="5.42578125" style="62" customWidth="1"/>
    <col min="8207" max="8207" width="8.28515625" style="62" customWidth="1"/>
    <col min="8208" max="8208" width="2.28515625" style="62" customWidth="1"/>
    <col min="8209" max="8209" width="1.140625" style="62" customWidth="1"/>
    <col min="8210" max="8210" width="24" style="62" customWidth="1"/>
    <col min="8211" max="8211" width="3.5703125" style="62" customWidth="1"/>
    <col min="8212" max="8212" width="1" style="62" customWidth="1"/>
    <col min="8213" max="8213" width="11.42578125" style="62" customWidth="1"/>
    <col min="8214" max="8214" width="1.140625" style="62" customWidth="1"/>
    <col min="8215" max="8448" width="6.85546875" style="62" customWidth="1"/>
    <col min="8449" max="8452" width="1.140625" style="62" customWidth="1"/>
    <col min="8453" max="8453" width="2.28515625" style="62" customWidth="1"/>
    <col min="8454" max="8454" width="1.140625" style="62" customWidth="1"/>
    <col min="8455" max="8455" width="2.28515625" style="62" customWidth="1"/>
    <col min="8456" max="8456" width="1.140625" style="62" customWidth="1"/>
    <col min="8457" max="8457" width="2.28515625" style="62" customWidth="1"/>
    <col min="8458" max="8458" width="3" style="62" customWidth="1"/>
    <col min="8459" max="8459" width="21.5703125" style="62" customWidth="1"/>
    <col min="8460" max="8460" width="1.7109375" style="62" customWidth="1"/>
    <col min="8461" max="8461" width="4.5703125" style="62" customWidth="1"/>
    <col min="8462" max="8462" width="5.42578125" style="62" customWidth="1"/>
    <col min="8463" max="8463" width="8.28515625" style="62" customWidth="1"/>
    <col min="8464" max="8464" width="2.28515625" style="62" customWidth="1"/>
    <col min="8465" max="8465" width="1.140625" style="62" customWidth="1"/>
    <col min="8466" max="8466" width="24" style="62" customWidth="1"/>
    <col min="8467" max="8467" width="3.5703125" style="62" customWidth="1"/>
    <col min="8468" max="8468" width="1" style="62" customWidth="1"/>
    <col min="8469" max="8469" width="11.42578125" style="62" customWidth="1"/>
    <col min="8470" max="8470" width="1.140625" style="62" customWidth="1"/>
    <col min="8471" max="8704" width="6.85546875" style="62" customWidth="1"/>
    <col min="8705" max="8708" width="1.140625" style="62" customWidth="1"/>
    <col min="8709" max="8709" width="2.28515625" style="62" customWidth="1"/>
    <col min="8710" max="8710" width="1.140625" style="62" customWidth="1"/>
    <col min="8711" max="8711" width="2.28515625" style="62" customWidth="1"/>
    <col min="8712" max="8712" width="1.140625" style="62" customWidth="1"/>
    <col min="8713" max="8713" width="2.28515625" style="62" customWidth="1"/>
    <col min="8714" max="8714" width="3" style="62" customWidth="1"/>
    <col min="8715" max="8715" width="21.5703125" style="62" customWidth="1"/>
    <col min="8716" max="8716" width="1.7109375" style="62" customWidth="1"/>
    <col min="8717" max="8717" width="4.5703125" style="62" customWidth="1"/>
    <col min="8718" max="8718" width="5.42578125" style="62" customWidth="1"/>
    <col min="8719" max="8719" width="8.28515625" style="62" customWidth="1"/>
    <col min="8720" max="8720" width="2.28515625" style="62" customWidth="1"/>
    <col min="8721" max="8721" width="1.140625" style="62" customWidth="1"/>
    <col min="8722" max="8722" width="24" style="62" customWidth="1"/>
    <col min="8723" max="8723" width="3.5703125" style="62" customWidth="1"/>
    <col min="8724" max="8724" width="1" style="62" customWidth="1"/>
    <col min="8725" max="8725" width="11.42578125" style="62" customWidth="1"/>
    <col min="8726" max="8726" width="1.140625" style="62" customWidth="1"/>
    <col min="8727" max="8960" width="6.85546875" style="62" customWidth="1"/>
    <col min="8961" max="8964" width="1.140625" style="62" customWidth="1"/>
    <col min="8965" max="8965" width="2.28515625" style="62" customWidth="1"/>
    <col min="8966" max="8966" width="1.140625" style="62" customWidth="1"/>
    <col min="8967" max="8967" width="2.28515625" style="62" customWidth="1"/>
    <col min="8968" max="8968" width="1.140625" style="62" customWidth="1"/>
    <col min="8969" max="8969" width="2.28515625" style="62" customWidth="1"/>
    <col min="8970" max="8970" width="3" style="62" customWidth="1"/>
    <col min="8971" max="8971" width="21.5703125" style="62" customWidth="1"/>
    <col min="8972" max="8972" width="1.7109375" style="62" customWidth="1"/>
    <col min="8973" max="8973" width="4.5703125" style="62" customWidth="1"/>
    <col min="8974" max="8974" width="5.42578125" style="62" customWidth="1"/>
    <col min="8975" max="8975" width="8.28515625" style="62" customWidth="1"/>
    <col min="8976" max="8976" width="2.28515625" style="62" customWidth="1"/>
    <col min="8977" max="8977" width="1.140625" style="62" customWidth="1"/>
    <col min="8978" max="8978" width="24" style="62" customWidth="1"/>
    <col min="8979" max="8979" width="3.5703125" style="62" customWidth="1"/>
    <col min="8980" max="8980" width="1" style="62" customWidth="1"/>
    <col min="8981" max="8981" width="11.42578125" style="62" customWidth="1"/>
    <col min="8982" max="8982" width="1.140625" style="62" customWidth="1"/>
    <col min="8983" max="9216" width="6.85546875" style="62" customWidth="1"/>
    <col min="9217" max="9220" width="1.140625" style="62" customWidth="1"/>
    <col min="9221" max="9221" width="2.28515625" style="62" customWidth="1"/>
    <col min="9222" max="9222" width="1.140625" style="62" customWidth="1"/>
    <col min="9223" max="9223" width="2.28515625" style="62" customWidth="1"/>
    <col min="9224" max="9224" width="1.140625" style="62" customWidth="1"/>
    <col min="9225" max="9225" width="2.28515625" style="62" customWidth="1"/>
    <col min="9226" max="9226" width="3" style="62" customWidth="1"/>
    <col min="9227" max="9227" width="21.5703125" style="62" customWidth="1"/>
    <col min="9228" max="9228" width="1.7109375" style="62" customWidth="1"/>
    <col min="9229" max="9229" width="4.5703125" style="62" customWidth="1"/>
    <col min="9230" max="9230" width="5.42578125" style="62" customWidth="1"/>
    <col min="9231" max="9231" width="8.28515625" style="62" customWidth="1"/>
    <col min="9232" max="9232" width="2.28515625" style="62" customWidth="1"/>
    <col min="9233" max="9233" width="1.140625" style="62" customWidth="1"/>
    <col min="9234" max="9234" width="24" style="62" customWidth="1"/>
    <col min="9235" max="9235" width="3.5703125" style="62" customWidth="1"/>
    <col min="9236" max="9236" width="1" style="62" customWidth="1"/>
    <col min="9237" max="9237" width="11.42578125" style="62" customWidth="1"/>
    <col min="9238" max="9238" width="1.140625" style="62" customWidth="1"/>
    <col min="9239" max="9472" width="6.85546875" style="62" customWidth="1"/>
    <col min="9473" max="9476" width="1.140625" style="62" customWidth="1"/>
    <col min="9477" max="9477" width="2.28515625" style="62" customWidth="1"/>
    <col min="9478" max="9478" width="1.140625" style="62" customWidth="1"/>
    <col min="9479" max="9479" width="2.28515625" style="62" customWidth="1"/>
    <col min="9480" max="9480" width="1.140625" style="62" customWidth="1"/>
    <col min="9481" max="9481" width="2.28515625" style="62" customWidth="1"/>
    <col min="9482" max="9482" width="3" style="62" customWidth="1"/>
    <col min="9483" max="9483" width="21.5703125" style="62" customWidth="1"/>
    <col min="9484" max="9484" width="1.7109375" style="62" customWidth="1"/>
    <col min="9485" max="9485" width="4.5703125" style="62" customWidth="1"/>
    <col min="9486" max="9486" width="5.42578125" style="62" customWidth="1"/>
    <col min="9487" max="9487" width="8.28515625" style="62" customWidth="1"/>
    <col min="9488" max="9488" width="2.28515625" style="62" customWidth="1"/>
    <col min="9489" max="9489" width="1.140625" style="62" customWidth="1"/>
    <col min="9490" max="9490" width="24" style="62" customWidth="1"/>
    <col min="9491" max="9491" width="3.5703125" style="62" customWidth="1"/>
    <col min="9492" max="9492" width="1" style="62" customWidth="1"/>
    <col min="9493" max="9493" width="11.42578125" style="62" customWidth="1"/>
    <col min="9494" max="9494" width="1.140625" style="62" customWidth="1"/>
    <col min="9495" max="9728" width="6.85546875" style="62" customWidth="1"/>
    <col min="9729" max="9732" width="1.140625" style="62" customWidth="1"/>
    <col min="9733" max="9733" width="2.28515625" style="62" customWidth="1"/>
    <col min="9734" max="9734" width="1.140625" style="62" customWidth="1"/>
    <col min="9735" max="9735" width="2.28515625" style="62" customWidth="1"/>
    <col min="9736" max="9736" width="1.140625" style="62" customWidth="1"/>
    <col min="9737" max="9737" width="2.28515625" style="62" customWidth="1"/>
    <col min="9738" max="9738" width="3" style="62" customWidth="1"/>
    <col min="9739" max="9739" width="21.5703125" style="62" customWidth="1"/>
    <col min="9740" max="9740" width="1.7109375" style="62" customWidth="1"/>
    <col min="9741" max="9741" width="4.5703125" style="62" customWidth="1"/>
    <col min="9742" max="9742" width="5.42578125" style="62" customWidth="1"/>
    <col min="9743" max="9743" width="8.28515625" style="62" customWidth="1"/>
    <col min="9744" max="9744" width="2.28515625" style="62" customWidth="1"/>
    <col min="9745" max="9745" width="1.140625" style="62" customWidth="1"/>
    <col min="9746" max="9746" width="24" style="62" customWidth="1"/>
    <col min="9747" max="9747" width="3.5703125" style="62" customWidth="1"/>
    <col min="9748" max="9748" width="1" style="62" customWidth="1"/>
    <col min="9749" max="9749" width="11.42578125" style="62" customWidth="1"/>
    <col min="9750" max="9750" width="1.140625" style="62" customWidth="1"/>
    <col min="9751" max="9984" width="6.85546875" style="62" customWidth="1"/>
    <col min="9985" max="9988" width="1.140625" style="62" customWidth="1"/>
    <col min="9989" max="9989" width="2.28515625" style="62" customWidth="1"/>
    <col min="9990" max="9990" width="1.140625" style="62" customWidth="1"/>
    <col min="9991" max="9991" width="2.28515625" style="62" customWidth="1"/>
    <col min="9992" max="9992" width="1.140625" style="62" customWidth="1"/>
    <col min="9993" max="9993" width="2.28515625" style="62" customWidth="1"/>
    <col min="9994" max="9994" width="3" style="62" customWidth="1"/>
    <col min="9995" max="9995" width="21.5703125" style="62" customWidth="1"/>
    <col min="9996" max="9996" width="1.7109375" style="62" customWidth="1"/>
    <col min="9997" max="9997" width="4.5703125" style="62" customWidth="1"/>
    <col min="9998" max="9998" width="5.42578125" style="62" customWidth="1"/>
    <col min="9999" max="9999" width="8.28515625" style="62" customWidth="1"/>
    <col min="10000" max="10000" width="2.28515625" style="62" customWidth="1"/>
    <col min="10001" max="10001" width="1.140625" style="62" customWidth="1"/>
    <col min="10002" max="10002" width="24" style="62" customWidth="1"/>
    <col min="10003" max="10003" width="3.5703125" style="62" customWidth="1"/>
    <col min="10004" max="10004" width="1" style="62" customWidth="1"/>
    <col min="10005" max="10005" width="11.42578125" style="62" customWidth="1"/>
    <col min="10006" max="10006" width="1.140625" style="62" customWidth="1"/>
    <col min="10007" max="10240" width="6.85546875" style="62" customWidth="1"/>
    <col min="10241" max="10244" width="1.140625" style="62" customWidth="1"/>
    <col min="10245" max="10245" width="2.28515625" style="62" customWidth="1"/>
    <col min="10246" max="10246" width="1.140625" style="62" customWidth="1"/>
    <col min="10247" max="10247" width="2.28515625" style="62" customWidth="1"/>
    <col min="10248" max="10248" width="1.140625" style="62" customWidth="1"/>
    <col min="10249" max="10249" width="2.28515625" style="62" customWidth="1"/>
    <col min="10250" max="10250" width="3" style="62" customWidth="1"/>
    <col min="10251" max="10251" width="21.5703125" style="62" customWidth="1"/>
    <col min="10252" max="10252" width="1.7109375" style="62" customWidth="1"/>
    <col min="10253" max="10253" width="4.5703125" style="62" customWidth="1"/>
    <col min="10254" max="10254" width="5.42578125" style="62" customWidth="1"/>
    <col min="10255" max="10255" width="8.28515625" style="62" customWidth="1"/>
    <col min="10256" max="10256" width="2.28515625" style="62" customWidth="1"/>
    <col min="10257" max="10257" width="1.140625" style="62" customWidth="1"/>
    <col min="10258" max="10258" width="24" style="62" customWidth="1"/>
    <col min="10259" max="10259" width="3.5703125" style="62" customWidth="1"/>
    <col min="10260" max="10260" width="1" style="62" customWidth="1"/>
    <col min="10261" max="10261" width="11.42578125" style="62" customWidth="1"/>
    <col min="10262" max="10262" width="1.140625" style="62" customWidth="1"/>
    <col min="10263" max="10496" width="6.85546875" style="62" customWidth="1"/>
    <col min="10497" max="10500" width="1.140625" style="62" customWidth="1"/>
    <col min="10501" max="10501" width="2.28515625" style="62" customWidth="1"/>
    <col min="10502" max="10502" width="1.140625" style="62" customWidth="1"/>
    <col min="10503" max="10503" width="2.28515625" style="62" customWidth="1"/>
    <col min="10504" max="10504" width="1.140625" style="62" customWidth="1"/>
    <col min="10505" max="10505" width="2.28515625" style="62" customWidth="1"/>
    <col min="10506" max="10506" width="3" style="62" customWidth="1"/>
    <col min="10507" max="10507" width="21.5703125" style="62" customWidth="1"/>
    <col min="10508" max="10508" width="1.7109375" style="62" customWidth="1"/>
    <col min="10509" max="10509" width="4.5703125" style="62" customWidth="1"/>
    <col min="10510" max="10510" width="5.42578125" style="62" customWidth="1"/>
    <col min="10511" max="10511" width="8.28515625" style="62" customWidth="1"/>
    <col min="10512" max="10512" width="2.28515625" style="62" customWidth="1"/>
    <col min="10513" max="10513" width="1.140625" style="62" customWidth="1"/>
    <col min="10514" max="10514" width="24" style="62" customWidth="1"/>
    <col min="10515" max="10515" width="3.5703125" style="62" customWidth="1"/>
    <col min="10516" max="10516" width="1" style="62" customWidth="1"/>
    <col min="10517" max="10517" width="11.42578125" style="62" customWidth="1"/>
    <col min="10518" max="10518" width="1.140625" style="62" customWidth="1"/>
    <col min="10519" max="10752" width="6.85546875" style="62" customWidth="1"/>
    <col min="10753" max="10756" width="1.140625" style="62" customWidth="1"/>
    <col min="10757" max="10757" width="2.28515625" style="62" customWidth="1"/>
    <col min="10758" max="10758" width="1.140625" style="62" customWidth="1"/>
    <col min="10759" max="10759" width="2.28515625" style="62" customWidth="1"/>
    <col min="10760" max="10760" width="1.140625" style="62" customWidth="1"/>
    <col min="10761" max="10761" width="2.28515625" style="62" customWidth="1"/>
    <col min="10762" max="10762" width="3" style="62" customWidth="1"/>
    <col min="10763" max="10763" width="21.5703125" style="62" customWidth="1"/>
    <col min="10764" max="10764" width="1.7109375" style="62" customWidth="1"/>
    <col min="10765" max="10765" width="4.5703125" style="62" customWidth="1"/>
    <col min="10766" max="10766" width="5.42578125" style="62" customWidth="1"/>
    <col min="10767" max="10767" width="8.28515625" style="62" customWidth="1"/>
    <col min="10768" max="10768" width="2.28515625" style="62" customWidth="1"/>
    <col min="10769" max="10769" width="1.140625" style="62" customWidth="1"/>
    <col min="10770" max="10770" width="24" style="62" customWidth="1"/>
    <col min="10771" max="10771" width="3.5703125" style="62" customWidth="1"/>
    <col min="10772" max="10772" width="1" style="62" customWidth="1"/>
    <col min="10773" max="10773" width="11.42578125" style="62" customWidth="1"/>
    <col min="10774" max="10774" width="1.140625" style="62" customWidth="1"/>
    <col min="10775" max="11008" width="6.85546875" style="62" customWidth="1"/>
    <col min="11009" max="11012" width="1.140625" style="62" customWidth="1"/>
    <col min="11013" max="11013" width="2.28515625" style="62" customWidth="1"/>
    <col min="11014" max="11014" width="1.140625" style="62" customWidth="1"/>
    <col min="11015" max="11015" width="2.28515625" style="62" customWidth="1"/>
    <col min="11016" max="11016" width="1.140625" style="62" customWidth="1"/>
    <col min="11017" max="11017" width="2.28515625" style="62" customWidth="1"/>
    <col min="11018" max="11018" width="3" style="62" customWidth="1"/>
    <col min="11019" max="11019" width="21.5703125" style="62" customWidth="1"/>
    <col min="11020" max="11020" width="1.7109375" style="62" customWidth="1"/>
    <col min="11021" max="11021" width="4.5703125" style="62" customWidth="1"/>
    <col min="11022" max="11022" width="5.42578125" style="62" customWidth="1"/>
    <col min="11023" max="11023" width="8.28515625" style="62" customWidth="1"/>
    <col min="11024" max="11024" width="2.28515625" style="62" customWidth="1"/>
    <col min="11025" max="11025" width="1.140625" style="62" customWidth="1"/>
    <col min="11026" max="11026" width="24" style="62" customWidth="1"/>
    <col min="11027" max="11027" width="3.5703125" style="62" customWidth="1"/>
    <col min="11028" max="11028" width="1" style="62" customWidth="1"/>
    <col min="11029" max="11029" width="11.42578125" style="62" customWidth="1"/>
    <col min="11030" max="11030" width="1.140625" style="62" customWidth="1"/>
    <col min="11031" max="11264" width="6.85546875" style="62" customWidth="1"/>
    <col min="11265" max="11268" width="1.140625" style="62" customWidth="1"/>
    <col min="11269" max="11269" width="2.28515625" style="62" customWidth="1"/>
    <col min="11270" max="11270" width="1.140625" style="62" customWidth="1"/>
    <col min="11271" max="11271" width="2.28515625" style="62" customWidth="1"/>
    <col min="11272" max="11272" width="1.140625" style="62" customWidth="1"/>
    <col min="11273" max="11273" width="2.28515625" style="62" customWidth="1"/>
    <col min="11274" max="11274" width="3" style="62" customWidth="1"/>
    <col min="11275" max="11275" width="21.5703125" style="62" customWidth="1"/>
    <col min="11276" max="11276" width="1.7109375" style="62" customWidth="1"/>
    <col min="11277" max="11277" width="4.5703125" style="62" customWidth="1"/>
    <col min="11278" max="11278" width="5.42578125" style="62" customWidth="1"/>
    <col min="11279" max="11279" width="8.28515625" style="62" customWidth="1"/>
    <col min="11280" max="11280" width="2.28515625" style="62" customWidth="1"/>
    <col min="11281" max="11281" width="1.140625" style="62" customWidth="1"/>
    <col min="11282" max="11282" width="24" style="62" customWidth="1"/>
    <col min="11283" max="11283" width="3.5703125" style="62" customWidth="1"/>
    <col min="11284" max="11284" width="1" style="62" customWidth="1"/>
    <col min="11285" max="11285" width="11.42578125" style="62" customWidth="1"/>
    <col min="11286" max="11286" width="1.140625" style="62" customWidth="1"/>
    <col min="11287" max="11520" width="6.85546875" style="62" customWidth="1"/>
    <col min="11521" max="11524" width="1.140625" style="62" customWidth="1"/>
    <col min="11525" max="11525" width="2.28515625" style="62" customWidth="1"/>
    <col min="11526" max="11526" width="1.140625" style="62" customWidth="1"/>
    <col min="11527" max="11527" width="2.28515625" style="62" customWidth="1"/>
    <col min="11528" max="11528" width="1.140625" style="62" customWidth="1"/>
    <col min="11529" max="11529" width="2.28515625" style="62" customWidth="1"/>
    <col min="11530" max="11530" width="3" style="62" customWidth="1"/>
    <col min="11531" max="11531" width="21.5703125" style="62" customWidth="1"/>
    <col min="11532" max="11532" width="1.7109375" style="62" customWidth="1"/>
    <col min="11533" max="11533" width="4.5703125" style="62" customWidth="1"/>
    <col min="11534" max="11534" width="5.42578125" style="62" customWidth="1"/>
    <col min="11535" max="11535" width="8.28515625" style="62" customWidth="1"/>
    <col min="11536" max="11536" width="2.28515625" style="62" customWidth="1"/>
    <col min="11537" max="11537" width="1.140625" style="62" customWidth="1"/>
    <col min="11538" max="11538" width="24" style="62" customWidth="1"/>
    <col min="11539" max="11539" width="3.5703125" style="62" customWidth="1"/>
    <col min="11540" max="11540" width="1" style="62" customWidth="1"/>
    <col min="11541" max="11541" width="11.42578125" style="62" customWidth="1"/>
    <col min="11542" max="11542" width="1.140625" style="62" customWidth="1"/>
    <col min="11543" max="11776" width="6.85546875" style="62" customWidth="1"/>
    <col min="11777" max="11780" width="1.140625" style="62" customWidth="1"/>
    <col min="11781" max="11781" width="2.28515625" style="62" customWidth="1"/>
    <col min="11782" max="11782" width="1.140625" style="62" customWidth="1"/>
    <col min="11783" max="11783" width="2.28515625" style="62" customWidth="1"/>
    <col min="11784" max="11784" width="1.140625" style="62" customWidth="1"/>
    <col min="11785" max="11785" width="2.28515625" style="62" customWidth="1"/>
    <col min="11786" max="11786" width="3" style="62" customWidth="1"/>
    <col min="11787" max="11787" width="21.5703125" style="62" customWidth="1"/>
    <col min="11788" max="11788" width="1.7109375" style="62" customWidth="1"/>
    <col min="11789" max="11789" width="4.5703125" style="62" customWidth="1"/>
    <col min="11790" max="11790" width="5.42578125" style="62" customWidth="1"/>
    <col min="11791" max="11791" width="8.28515625" style="62" customWidth="1"/>
    <col min="11792" max="11792" width="2.28515625" style="62" customWidth="1"/>
    <col min="11793" max="11793" width="1.140625" style="62" customWidth="1"/>
    <col min="11794" max="11794" width="24" style="62" customWidth="1"/>
    <col min="11795" max="11795" width="3.5703125" style="62" customWidth="1"/>
    <col min="11796" max="11796" width="1" style="62" customWidth="1"/>
    <col min="11797" max="11797" width="11.42578125" style="62" customWidth="1"/>
    <col min="11798" max="11798" width="1.140625" style="62" customWidth="1"/>
    <col min="11799" max="12032" width="6.85546875" style="62" customWidth="1"/>
    <col min="12033" max="12036" width="1.140625" style="62" customWidth="1"/>
    <col min="12037" max="12037" width="2.28515625" style="62" customWidth="1"/>
    <col min="12038" max="12038" width="1.140625" style="62" customWidth="1"/>
    <col min="12039" max="12039" width="2.28515625" style="62" customWidth="1"/>
    <col min="12040" max="12040" width="1.140625" style="62" customWidth="1"/>
    <col min="12041" max="12041" width="2.28515625" style="62" customWidth="1"/>
    <col min="12042" max="12042" width="3" style="62" customWidth="1"/>
    <col min="12043" max="12043" width="21.5703125" style="62" customWidth="1"/>
    <col min="12044" max="12044" width="1.7109375" style="62" customWidth="1"/>
    <col min="12045" max="12045" width="4.5703125" style="62" customWidth="1"/>
    <col min="12046" max="12046" width="5.42578125" style="62" customWidth="1"/>
    <col min="12047" max="12047" width="8.28515625" style="62" customWidth="1"/>
    <col min="12048" max="12048" width="2.28515625" style="62" customWidth="1"/>
    <col min="12049" max="12049" width="1.140625" style="62" customWidth="1"/>
    <col min="12050" max="12050" width="24" style="62" customWidth="1"/>
    <col min="12051" max="12051" width="3.5703125" style="62" customWidth="1"/>
    <col min="12052" max="12052" width="1" style="62" customWidth="1"/>
    <col min="12053" max="12053" width="11.42578125" style="62" customWidth="1"/>
    <col min="12054" max="12054" width="1.140625" style="62" customWidth="1"/>
    <col min="12055" max="12288" width="6.85546875" style="62" customWidth="1"/>
    <col min="12289" max="12292" width="1.140625" style="62" customWidth="1"/>
    <col min="12293" max="12293" width="2.28515625" style="62" customWidth="1"/>
    <col min="12294" max="12294" width="1.140625" style="62" customWidth="1"/>
    <col min="12295" max="12295" width="2.28515625" style="62" customWidth="1"/>
    <col min="12296" max="12296" width="1.140625" style="62" customWidth="1"/>
    <col min="12297" max="12297" width="2.28515625" style="62" customWidth="1"/>
    <col min="12298" max="12298" width="3" style="62" customWidth="1"/>
    <col min="12299" max="12299" width="21.5703125" style="62" customWidth="1"/>
    <col min="12300" max="12300" width="1.7109375" style="62" customWidth="1"/>
    <col min="12301" max="12301" width="4.5703125" style="62" customWidth="1"/>
    <col min="12302" max="12302" width="5.42578125" style="62" customWidth="1"/>
    <col min="12303" max="12303" width="8.28515625" style="62" customWidth="1"/>
    <col min="12304" max="12304" width="2.28515625" style="62" customWidth="1"/>
    <col min="12305" max="12305" width="1.140625" style="62" customWidth="1"/>
    <col min="12306" max="12306" width="24" style="62" customWidth="1"/>
    <col min="12307" max="12307" width="3.5703125" style="62" customWidth="1"/>
    <col min="12308" max="12308" width="1" style="62" customWidth="1"/>
    <col min="12309" max="12309" width="11.42578125" style="62" customWidth="1"/>
    <col min="12310" max="12310" width="1.140625" style="62" customWidth="1"/>
    <col min="12311" max="12544" width="6.85546875" style="62" customWidth="1"/>
    <col min="12545" max="12548" width="1.140625" style="62" customWidth="1"/>
    <col min="12549" max="12549" width="2.28515625" style="62" customWidth="1"/>
    <col min="12550" max="12550" width="1.140625" style="62" customWidth="1"/>
    <col min="12551" max="12551" width="2.28515625" style="62" customWidth="1"/>
    <col min="12552" max="12552" width="1.140625" style="62" customWidth="1"/>
    <col min="12553" max="12553" width="2.28515625" style="62" customWidth="1"/>
    <col min="12554" max="12554" width="3" style="62" customWidth="1"/>
    <col min="12555" max="12555" width="21.5703125" style="62" customWidth="1"/>
    <col min="12556" max="12556" width="1.7109375" style="62" customWidth="1"/>
    <col min="12557" max="12557" width="4.5703125" style="62" customWidth="1"/>
    <col min="12558" max="12558" width="5.42578125" style="62" customWidth="1"/>
    <col min="12559" max="12559" width="8.28515625" style="62" customWidth="1"/>
    <col min="12560" max="12560" width="2.28515625" style="62" customWidth="1"/>
    <col min="12561" max="12561" width="1.140625" style="62" customWidth="1"/>
    <col min="12562" max="12562" width="24" style="62" customWidth="1"/>
    <col min="12563" max="12563" width="3.5703125" style="62" customWidth="1"/>
    <col min="12564" max="12564" width="1" style="62" customWidth="1"/>
    <col min="12565" max="12565" width="11.42578125" style="62" customWidth="1"/>
    <col min="12566" max="12566" width="1.140625" style="62" customWidth="1"/>
    <col min="12567" max="12800" width="6.85546875" style="62" customWidth="1"/>
    <col min="12801" max="12804" width="1.140625" style="62" customWidth="1"/>
    <col min="12805" max="12805" width="2.28515625" style="62" customWidth="1"/>
    <col min="12806" max="12806" width="1.140625" style="62" customWidth="1"/>
    <col min="12807" max="12807" width="2.28515625" style="62" customWidth="1"/>
    <col min="12808" max="12808" width="1.140625" style="62" customWidth="1"/>
    <col min="12809" max="12809" width="2.28515625" style="62" customWidth="1"/>
    <col min="12810" max="12810" width="3" style="62" customWidth="1"/>
    <col min="12811" max="12811" width="21.5703125" style="62" customWidth="1"/>
    <col min="12812" max="12812" width="1.7109375" style="62" customWidth="1"/>
    <col min="12813" max="12813" width="4.5703125" style="62" customWidth="1"/>
    <col min="12814" max="12814" width="5.42578125" style="62" customWidth="1"/>
    <col min="12815" max="12815" width="8.28515625" style="62" customWidth="1"/>
    <col min="12816" max="12816" width="2.28515625" style="62" customWidth="1"/>
    <col min="12817" max="12817" width="1.140625" style="62" customWidth="1"/>
    <col min="12818" max="12818" width="24" style="62" customWidth="1"/>
    <col min="12819" max="12819" width="3.5703125" style="62" customWidth="1"/>
    <col min="12820" max="12820" width="1" style="62" customWidth="1"/>
    <col min="12821" max="12821" width="11.42578125" style="62" customWidth="1"/>
    <col min="12822" max="12822" width="1.140625" style="62" customWidth="1"/>
    <col min="12823" max="13056" width="6.85546875" style="62" customWidth="1"/>
    <col min="13057" max="13060" width="1.140625" style="62" customWidth="1"/>
    <col min="13061" max="13061" width="2.28515625" style="62" customWidth="1"/>
    <col min="13062" max="13062" width="1.140625" style="62" customWidth="1"/>
    <col min="13063" max="13063" width="2.28515625" style="62" customWidth="1"/>
    <col min="13064" max="13064" width="1.140625" style="62" customWidth="1"/>
    <col min="13065" max="13065" width="2.28515625" style="62" customWidth="1"/>
    <col min="13066" max="13066" width="3" style="62" customWidth="1"/>
    <col min="13067" max="13067" width="21.5703125" style="62" customWidth="1"/>
    <col min="13068" max="13068" width="1.7109375" style="62" customWidth="1"/>
    <col min="13069" max="13069" width="4.5703125" style="62" customWidth="1"/>
    <col min="13070" max="13070" width="5.42578125" style="62" customWidth="1"/>
    <col min="13071" max="13071" width="8.28515625" style="62" customWidth="1"/>
    <col min="13072" max="13072" width="2.28515625" style="62" customWidth="1"/>
    <col min="13073" max="13073" width="1.140625" style="62" customWidth="1"/>
    <col min="13074" max="13074" width="24" style="62" customWidth="1"/>
    <col min="13075" max="13075" width="3.5703125" style="62" customWidth="1"/>
    <col min="13076" max="13076" width="1" style="62" customWidth="1"/>
    <col min="13077" max="13077" width="11.42578125" style="62" customWidth="1"/>
    <col min="13078" max="13078" width="1.140625" style="62" customWidth="1"/>
    <col min="13079" max="13312" width="6.85546875" style="62" customWidth="1"/>
    <col min="13313" max="13316" width="1.140625" style="62" customWidth="1"/>
    <col min="13317" max="13317" width="2.28515625" style="62" customWidth="1"/>
    <col min="13318" max="13318" width="1.140625" style="62" customWidth="1"/>
    <col min="13319" max="13319" width="2.28515625" style="62" customWidth="1"/>
    <col min="13320" max="13320" width="1.140625" style="62" customWidth="1"/>
    <col min="13321" max="13321" width="2.28515625" style="62" customWidth="1"/>
    <col min="13322" max="13322" width="3" style="62" customWidth="1"/>
    <col min="13323" max="13323" width="21.5703125" style="62" customWidth="1"/>
    <col min="13324" max="13324" width="1.7109375" style="62" customWidth="1"/>
    <col min="13325" max="13325" width="4.5703125" style="62" customWidth="1"/>
    <col min="13326" max="13326" width="5.42578125" style="62" customWidth="1"/>
    <col min="13327" max="13327" width="8.28515625" style="62" customWidth="1"/>
    <col min="13328" max="13328" width="2.28515625" style="62" customWidth="1"/>
    <col min="13329" max="13329" width="1.140625" style="62" customWidth="1"/>
    <col min="13330" max="13330" width="24" style="62" customWidth="1"/>
    <col min="13331" max="13331" width="3.5703125" style="62" customWidth="1"/>
    <col min="13332" max="13332" width="1" style="62" customWidth="1"/>
    <col min="13333" max="13333" width="11.42578125" style="62" customWidth="1"/>
    <col min="13334" max="13334" width="1.140625" style="62" customWidth="1"/>
    <col min="13335" max="13568" width="6.85546875" style="62" customWidth="1"/>
    <col min="13569" max="13572" width="1.140625" style="62" customWidth="1"/>
    <col min="13573" max="13573" width="2.28515625" style="62" customWidth="1"/>
    <col min="13574" max="13574" width="1.140625" style="62" customWidth="1"/>
    <col min="13575" max="13575" width="2.28515625" style="62" customWidth="1"/>
    <col min="13576" max="13576" width="1.140625" style="62" customWidth="1"/>
    <col min="13577" max="13577" width="2.28515625" style="62" customWidth="1"/>
    <col min="13578" max="13578" width="3" style="62" customWidth="1"/>
    <col min="13579" max="13579" width="21.5703125" style="62" customWidth="1"/>
    <col min="13580" max="13580" width="1.7109375" style="62" customWidth="1"/>
    <col min="13581" max="13581" width="4.5703125" style="62" customWidth="1"/>
    <col min="13582" max="13582" width="5.42578125" style="62" customWidth="1"/>
    <col min="13583" max="13583" width="8.28515625" style="62" customWidth="1"/>
    <col min="13584" max="13584" width="2.28515625" style="62" customWidth="1"/>
    <col min="13585" max="13585" width="1.140625" style="62" customWidth="1"/>
    <col min="13586" max="13586" width="24" style="62" customWidth="1"/>
    <col min="13587" max="13587" width="3.5703125" style="62" customWidth="1"/>
    <col min="13588" max="13588" width="1" style="62" customWidth="1"/>
    <col min="13589" max="13589" width="11.42578125" style="62" customWidth="1"/>
    <col min="13590" max="13590" width="1.140625" style="62" customWidth="1"/>
    <col min="13591" max="13824" width="6.85546875" style="62" customWidth="1"/>
    <col min="13825" max="13828" width="1.140625" style="62" customWidth="1"/>
    <col min="13829" max="13829" width="2.28515625" style="62" customWidth="1"/>
    <col min="13830" max="13830" width="1.140625" style="62" customWidth="1"/>
    <col min="13831" max="13831" width="2.28515625" style="62" customWidth="1"/>
    <col min="13832" max="13832" width="1.140625" style="62" customWidth="1"/>
    <col min="13833" max="13833" width="2.28515625" style="62" customWidth="1"/>
    <col min="13834" max="13834" width="3" style="62" customWidth="1"/>
    <col min="13835" max="13835" width="21.5703125" style="62" customWidth="1"/>
    <col min="13836" max="13836" width="1.7109375" style="62" customWidth="1"/>
    <col min="13837" max="13837" width="4.5703125" style="62" customWidth="1"/>
    <col min="13838" max="13838" width="5.42578125" style="62" customWidth="1"/>
    <col min="13839" max="13839" width="8.28515625" style="62" customWidth="1"/>
    <col min="13840" max="13840" width="2.28515625" style="62" customWidth="1"/>
    <col min="13841" max="13841" width="1.140625" style="62" customWidth="1"/>
    <col min="13842" max="13842" width="24" style="62" customWidth="1"/>
    <col min="13843" max="13843" width="3.5703125" style="62" customWidth="1"/>
    <col min="13844" max="13844" width="1" style="62" customWidth="1"/>
    <col min="13845" max="13845" width="11.42578125" style="62" customWidth="1"/>
    <col min="13846" max="13846" width="1.140625" style="62" customWidth="1"/>
    <col min="13847" max="14080" width="6.85546875" style="62" customWidth="1"/>
    <col min="14081" max="14084" width="1.140625" style="62" customWidth="1"/>
    <col min="14085" max="14085" width="2.28515625" style="62" customWidth="1"/>
    <col min="14086" max="14086" width="1.140625" style="62" customWidth="1"/>
    <col min="14087" max="14087" width="2.28515625" style="62" customWidth="1"/>
    <col min="14088" max="14088" width="1.140625" style="62" customWidth="1"/>
    <col min="14089" max="14089" width="2.28515625" style="62" customWidth="1"/>
    <col min="14090" max="14090" width="3" style="62" customWidth="1"/>
    <col min="14091" max="14091" width="21.5703125" style="62" customWidth="1"/>
    <col min="14092" max="14092" width="1.7109375" style="62" customWidth="1"/>
    <col min="14093" max="14093" width="4.5703125" style="62" customWidth="1"/>
    <col min="14094" max="14094" width="5.42578125" style="62" customWidth="1"/>
    <col min="14095" max="14095" width="8.28515625" style="62" customWidth="1"/>
    <col min="14096" max="14096" width="2.28515625" style="62" customWidth="1"/>
    <col min="14097" max="14097" width="1.140625" style="62" customWidth="1"/>
    <col min="14098" max="14098" width="24" style="62" customWidth="1"/>
    <col min="14099" max="14099" width="3.5703125" style="62" customWidth="1"/>
    <col min="14100" max="14100" width="1" style="62" customWidth="1"/>
    <col min="14101" max="14101" width="11.42578125" style="62" customWidth="1"/>
    <col min="14102" max="14102" width="1.140625" style="62" customWidth="1"/>
    <col min="14103" max="14336" width="6.85546875" style="62" customWidth="1"/>
    <col min="14337" max="14340" width="1.140625" style="62" customWidth="1"/>
    <col min="14341" max="14341" width="2.28515625" style="62" customWidth="1"/>
    <col min="14342" max="14342" width="1.140625" style="62" customWidth="1"/>
    <col min="14343" max="14343" width="2.28515625" style="62" customWidth="1"/>
    <col min="14344" max="14344" width="1.140625" style="62" customWidth="1"/>
    <col min="14345" max="14345" width="2.28515625" style="62" customWidth="1"/>
    <col min="14346" max="14346" width="3" style="62" customWidth="1"/>
    <col min="14347" max="14347" width="21.5703125" style="62" customWidth="1"/>
    <col min="14348" max="14348" width="1.7109375" style="62" customWidth="1"/>
    <col min="14349" max="14349" width="4.5703125" style="62" customWidth="1"/>
    <col min="14350" max="14350" width="5.42578125" style="62" customWidth="1"/>
    <col min="14351" max="14351" width="8.28515625" style="62" customWidth="1"/>
    <col min="14352" max="14352" width="2.28515625" style="62" customWidth="1"/>
    <col min="14353" max="14353" width="1.140625" style="62" customWidth="1"/>
    <col min="14354" max="14354" width="24" style="62" customWidth="1"/>
    <col min="14355" max="14355" width="3.5703125" style="62" customWidth="1"/>
    <col min="14356" max="14356" width="1" style="62" customWidth="1"/>
    <col min="14357" max="14357" width="11.42578125" style="62" customWidth="1"/>
    <col min="14358" max="14358" width="1.140625" style="62" customWidth="1"/>
    <col min="14359" max="14592" width="6.85546875" style="62" customWidth="1"/>
    <col min="14593" max="14596" width="1.140625" style="62" customWidth="1"/>
    <col min="14597" max="14597" width="2.28515625" style="62" customWidth="1"/>
    <col min="14598" max="14598" width="1.140625" style="62" customWidth="1"/>
    <col min="14599" max="14599" width="2.28515625" style="62" customWidth="1"/>
    <col min="14600" max="14600" width="1.140625" style="62" customWidth="1"/>
    <col min="14601" max="14601" width="2.28515625" style="62" customWidth="1"/>
    <col min="14602" max="14602" width="3" style="62" customWidth="1"/>
    <col min="14603" max="14603" width="21.5703125" style="62" customWidth="1"/>
    <col min="14604" max="14604" width="1.7109375" style="62" customWidth="1"/>
    <col min="14605" max="14605" width="4.5703125" style="62" customWidth="1"/>
    <col min="14606" max="14606" width="5.42578125" style="62" customWidth="1"/>
    <col min="14607" max="14607" width="8.28515625" style="62" customWidth="1"/>
    <col min="14608" max="14608" width="2.28515625" style="62" customWidth="1"/>
    <col min="14609" max="14609" width="1.140625" style="62" customWidth="1"/>
    <col min="14610" max="14610" width="24" style="62" customWidth="1"/>
    <col min="14611" max="14611" width="3.5703125" style="62" customWidth="1"/>
    <col min="14612" max="14612" width="1" style="62" customWidth="1"/>
    <col min="14613" max="14613" width="11.42578125" style="62" customWidth="1"/>
    <col min="14614" max="14614" width="1.140625" style="62" customWidth="1"/>
    <col min="14615" max="14848" width="6.85546875" style="62" customWidth="1"/>
    <col min="14849" max="14852" width="1.140625" style="62" customWidth="1"/>
    <col min="14853" max="14853" width="2.28515625" style="62" customWidth="1"/>
    <col min="14854" max="14854" width="1.140625" style="62" customWidth="1"/>
    <col min="14855" max="14855" width="2.28515625" style="62" customWidth="1"/>
    <col min="14856" max="14856" width="1.140625" style="62" customWidth="1"/>
    <col min="14857" max="14857" width="2.28515625" style="62" customWidth="1"/>
    <col min="14858" max="14858" width="3" style="62" customWidth="1"/>
    <col min="14859" max="14859" width="21.5703125" style="62" customWidth="1"/>
    <col min="14860" max="14860" width="1.7109375" style="62" customWidth="1"/>
    <col min="14861" max="14861" width="4.5703125" style="62" customWidth="1"/>
    <col min="14862" max="14862" width="5.42578125" style="62" customWidth="1"/>
    <col min="14863" max="14863" width="8.28515625" style="62" customWidth="1"/>
    <col min="14864" max="14864" width="2.28515625" style="62" customWidth="1"/>
    <col min="14865" max="14865" width="1.140625" style="62" customWidth="1"/>
    <col min="14866" max="14866" width="24" style="62" customWidth="1"/>
    <col min="14867" max="14867" width="3.5703125" style="62" customWidth="1"/>
    <col min="14868" max="14868" width="1" style="62" customWidth="1"/>
    <col min="14869" max="14869" width="11.42578125" style="62" customWidth="1"/>
    <col min="14870" max="14870" width="1.140625" style="62" customWidth="1"/>
    <col min="14871" max="15104" width="6.85546875" style="62" customWidth="1"/>
    <col min="15105" max="15108" width="1.140625" style="62" customWidth="1"/>
    <col min="15109" max="15109" width="2.28515625" style="62" customWidth="1"/>
    <col min="15110" max="15110" width="1.140625" style="62" customWidth="1"/>
    <col min="15111" max="15111" width="2.28515625" style="62" customWidth="1"/>
    <col min="15112" max="15112" width="1.140625" style="62" customWidth="1"/>
    <col min="15113" max="15113" width="2.28515625" style="62" customWidth="1"/>
    <col min="15114" max="15114" width="3" style="62" customWidth="1"/>
    <col min="15115" max="15115" width="21.5703125" style="62" customWidth="1"/>
    <col min="15116" max="15116" width="1.7109375" style="62" customWidth="1"/>
    <col min="15117" max="15117" width="4.5703125" style="62" customWidth="1"/>
    <col min="15118" max="15118" width="5.42578125" style="62" customWidth="1"/>
    <col min="15119" max="15119" width="8.28515625" style="62" customWidth="1"/>
    <col min="15120" max="15120" width="2.28515625" style="62" customWidth="1"/>
    <col min="15121" max="15121" width="1.140625" style="62" customWidth="1"/>
    <col min="15122" max="15122" width="24" style="62" customWidth="1"/>
    <col min="15123" max="15123" width="3.5703125" style="62" customWidth="1"/>
    <col min="15124" max="15124" width="1" style="62" customWidth="1"/>
    <col min="15125" max="15125" width="11.42578125" style="62" customWidth="1"/>
    <col min="15126" max="15126" width="1.140625" style="62" customWidth="1"/>
    <col min="15127" max="15360" width="6.85546875" style="62" customWidth="1"/>
    <col min="15361" max="15364" width="1.140625" style="62" customWidth="1"/>
    <col min="15365" max="15365" width="2.28515625" style="62" customWidth="1"/>
    <col min="15366" max="15366" width="1.140625" style="62" customWidth="1"/>
    <col min="15367" max="15367" width="2.28515625" style="62" customWidth="1"/>
    <col min="15368" max="15368" width="1.140625" style="62" customWidth="1"/>
    <col min="15369" max="15369" width="2.28515625" style="62" customWidth="1"/>
    <col min="15370" max="15370" width="3" style="62" customWidth="1"/>
    <col min="15371" max="15371" width="21.5703125" style="62" customWidth="1"/>
    <col min="15372" max="15372" width="1.7109375" style="62" customWidth="1"/>
    <col min="15373" max="15373" width="4.5703125" style="62" customWidth="1"/>
    <col min="15374" max="15374" width="5.42578125" style="62" customWidth="1"/>
    <col min="15375" max="15375" width="8.28515625" style="62" customWidth="1"/>
    <col min="15376" max="15376" width="2.28515625" style="62" customWidth="1"/>
    <col min="15377" max="15377" width="1.140625" style="62" customWidth="1"/>
    <col min="15378" max="15378" width="24" style="62" customWidth="1"/>
    <col min="15379" max="15379" width="3.5703125" style="62" customWidth="1"/>
    <col min="15380" max="15380" width="1" style="62" customWidth="1"/>
    <col min="15381" max="15381" width="11.42578125" style="62" customWidth="1"/>
    <col min="15382" max="15382" width="1.140625" style="62" customWidth="1"/>
    <col min="15383" max="15616" width="6.85546875" style="62" customWidth="1"/>
    <col min="15617" max="15620" width="1.140625" style="62" customWidth="1"/>
    <col min="15621" max="15621" width="2.28515625" style="62" customWidth="1"/>
    <col min="15622" max="15622" width="1.140625" style="62" customWidth="1"/>
    <col min="15623" max="15623" width="2.28515625" style="62" customWidth="1"/>
    <col min="15624" max="15624" width="1.140625" style="62" customWidth="1"/>
    <col min="15625" max="15625" width="2.28515625" style="62" customWidth="1"/>
    <col min="15626" max="15626" width="3" style="62" customWidth="1"/>
    <col min="15627" max="15627" width="21.5703125" style="62" customWidth="1"/>
    <col min="15628" max="15628" width="1.7109375" style="62" customWidth="1"/>
    <col min="15629" max="15629" width="4.5703125" style="62" customWidth="1"/>
    <col min="15630" max="15630" width="5.42578125" style="62" customWidth="1"/>
    <col min="15631" max="15631" width="8.28515625" style="62" customWidth="1"/>
    <col min="15632" max="15632" width="2.28515625" style="62" customWidth="1"/>
    <col min="15633" max="15633" width="1.140625" style="62" customWidth="1"/>
    <col min="15634" max="15634" width="24" style="62" customWidth="1"/>
    <col min="15635" max="15635" width="3.5703125" style="62" customWidth="1"/>
    <col min="15636" max="15636" width="1" style="62" customWidth="1"/>
    <col min="15637" max="15637" width="11.42578125" style="62" customWidth="1"/>
    <col min="15638" max="15638" width="1.140625" style="62" customWidth="1"/>
    <col min="15639" max="15872" width="6.85546875" style="62" customWidth="1"/>
    <col min="15873" max="15876" width="1.140625" style="62" customWidth="1"/>
    <col min="15877" max="15877" width="2.28515625" style="62" customWidth="1"/>
    <col min="15878" max="15878" width="1.140625" style="62" customWidth="1"/>
    <col min="15879" max="15879" width="2.28515625" style="62" customWidth="1"/>
    <col min="15880" max="15880" width="1.140625" style="62" customWidth="1"/>
    <col min="15881" max="15881" width="2.28515625" style="62" customWidth="1"/>
    <col min="15882" max="15882" width="3" style="62" customWidth="1"/>
    <col min="15883" max="15883" width="21.5703125" style="62" customWidth="1"/>
    <col min="15884" max="15884" width="1.7109375" style="62" customWidth="1"/>
    <col min="15885" max="15885" width="4.5703125" style="62" customWidth="1"/>
    <col min="15886" max="15886" width="5.42578125" style="62" customWidth="1"/>
    <col min="15887" max="15887" width="8.28515625" style="62" customWidth="1"/>
    <col min="15888" max="15888" width="2.28515625" style="62" customWidth="1"/>
    <col min="15889" max="15889" width="1.140625" style="62" customWidth="1"/>
    <col min="15890" max="15890" width="24" style="62" customWidth="1"/>
    <col min="15891" max="15891" width="3.5703125" style="62" customWidth="1"/>
    <col min="15892" max="15892" width="1" style="62" customWidth="1"/>
    <col min="15893" max="15893" width="11.42578125" style="62" customWidth="1"/>
    <col min="15894" max="15894" width="1.140625" style="62" customWidth="1"/>
    <col min="15895" max="16128" width="6.85546875" style="62" customWidth="1"/>
    <col min="16129" max="16132" width="1.140625" style="62" customWidth="1"/>
    <col min="16133" max="16133" width="2.28515625" style="62" customWidth="1"/>
    <col min="16134" max="16134" width="1.140625" style="62" customWidth="1"/>
    <col min="16135" max="16135" width="2.28515625" style="62" customWidth="1"/>
    <col min="16136" max="16136" width="1.140625" style="62" customWidth="1"/>
    <col min="16137" max="16137" width="2.28515625" style="62" customWidth="1"/>
    <col min="16138" max="16138" width="3" style="62" customWidth="1"/>
    <col min="16139" max="16139" width="21.5703125" style="62" customWidth="1"/>
    <col min="16140" max="16140" width="1.7109375" style="62" customWidth="1"/>
    <col min="16141" max="16141" width="4.5703125" style="62" customWidth="1"/>
    <col min="16142" max="16142" width="5.42578125" style="62" customWidth="1"/>
    <col min="16143" max="16143" width="8.28515625" style="62" customWidth="1"/>
    <col min="16144" max="16144" width="2.28515625" style="62" customWidth="1"/>
    <col min="16145" max="16145" width="1.140625" style="62" customWidth="1"/>
    <col min="16146" max="16146" width="24" style="62" customWidth="1"/>
    <col min="16147" max="16147" width="3.5703125" style="62" customWidth="1"/>
    <col min="16148" max="16148" width="1" style="62" customWidth="1"/>
    <col min="16149" max="16149" width="11.42578125" style="62" customWidth="1"/>
    <col min="16150" max="16150" width="1.140625" style="62" customWidth="1"/>
    <col min="16151" max="16384" width="6.85546875" style="62" customWidth="1"/>
  </cols>
  <sheetData>
    <row r="1" spans="1:21" ht="27" customHeight="1">
      <c r="B1" s="201" t="s">
        <v>1914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20.25" customHeight="1">
      <c r="J2" s="202" t="s">
        <v>1915</v>
      </c>
      <c r="K2" s="202"/>
      <c r="L2" s="202"/>
      <c r="M2" s="202"/>
      <c r="N2" s="202"/>
      <c r="O2" s="202"/>
      <c r="P2" s="202"/>
      <c r="Q2" s="202"/>
      <c r="R2" s="202"/>
      <c r="S2" s="202"/>
    </row>
    <row r="3" spans="1:21" ht="7.5" customHeight="1"/>
    <row r="4" spans="1:21">
      <c r="A4" s="200" t="s">
        <v>1916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21" ht="6" customHeight="1"/>
    <row r="6" spans="1:21">
      <c r="B6" s="197" t="s">
        <v>1917</v>
      </c>
      <c r="C6" s="197"/>
      <c r="D6" s="197"/>
      <c r="E6" s="197"/>
      <c r="F6" s="197"/>
      <c r="G6" s="197"/>
      <c r="H6" s="197"/>
      <c r="I6" s="198" t="s">
        <v>1918</v>
      </c>
      <c r="J6" s="198"/>
      <c r="K6" s="198"/>
      <c r="L6" s="198" t="s">
        <v>1919</v>
      </c>
      <c r="M6" s="198"/>
      <c r="N6" s="198"/>
      <c r="O6" s="198"/>
      <c r="P6" s="198"/>
      <c r="R6" s="198" t="s">
        <v>1920</v>
      </c>
      <c r="S6" s="198"/>
      <c r="T6" s="198"/>
      <c r="U6" s="64">
        <v>80.05</v>
      </c>
    </row>
    <row r="7" spans="1:21">
      <c r="B7" s="197" t="s">
        <v>1921</v>
      </c>
      <c r="C7" s="197"/>
      <c r="D7" s="197"/>
      <c r="E7" s="197"/>
      <c r="F7" s="197"/>
      <c r="G7" s="197"/>
      <c r="H7" s="197"/>
      <c r="I7" s="198" t="s">
        <v>1922</v>
      </c>
      <c r="J7" s="198"/>
      <c r="K7" s="198"/>
      <c r="L7" s="198" t="s">
        <v>1919</v>
      </c>
      <c r="M7" s="198"/>
      <c r="N7" s="198"/>
      <c r="O7" s="198"/>
      <c r="P7" s="198"/>
      <c r="R7" s="198" t="s">
        <v>1920</v>
      </c>
      <c r="S7" s="198"/>
      <c r="T7" s="198"/>
      <c r="U7" s="64">
        <v>77.12</v>
      </c>
    </row>
    <row r="8" spans="1:21">
      <c r="B8" s="197" t="s">
        <v>1923</v>
      </c>
      <c r="C8" s="197"/>
      <c r="D8" s="197"/>
      <c r="E8" s="197"/>
      <c r="F8" s="197"/>
      <c r="G8" s="197"/>
      <c r="H8" s="197"/>
      <c r="I8" s="198" t="s">
        <v>1924</v>
      </c>
      <c r="J8" s="198"/>
      <c r="K8" s="198"/>
      <c r="L8" s="198" t="s">
        <v>1925</v>
      </c>
      <c r="M8" s="198"/>
      <c r="N8" s="198"/>
      <c r="O8" s="198"/>
      <c r="P8" s="198"/>
      <c r="R8" s="195" t="s">
        <v>1926</v>
      </c>
      <c r="S8" s="195"/>
      <c r="T8" s="195"/>
      <c r="U8" s="64">
        <v>-147.86000000000001</v>
      </c>
    </row>
    <row r="9" spans="1:21">
      <c r="R9" s="195"/>
      <c r="S9" s="195"/>
      <c r="T9" s="195"/>
    </row>
    <row r="10" spans="1:21">
      <c r="B10" s="197" t="s">
        <v>1923</v>
      </c>
      <c r="C10" s="197"/>
      <c r="D10" s="197"/>
      <c r="E10" s="197"/>
      <c r="F10" s="197"/>
      <c r="G10" s="197"/>
      <c r="H10" s="197"/>
      <c r="I10" s="198" t="s">
        <v>1924</v>
      </c>
      <c r="J10" s="198"/>
      <c r="K10" s="198"/>
      <c r="L10" s="198" t="s">
        <v>1925</v>
      </c>
      <c r="M10" s="198"/>
      <c r="N10" s="198"/>
      <c r="O10" s="198"/>
      <c r="P10" s="198"/>
      <c r="R10" s="195" t="s">
        <v>1927</v>
      </c>
      <c r="S10" s="195"/>
      <c r="T10" s="195"/>
      <c r="U10" s="64">
        <v>143.76</v>
      </c>
    </row>
    <row r="11" spans="1:21">
      <c r="R11" s="195"/>
      <c r="S11" s="195"/>
      <c r="T11" s="195"/>
    </row>
    <row r="12" spans="1:21">
      <c r="B12" s="197" t="s">
        <v>1923</v>
      </c>
      <c r="C12" s="197"/>
      <c r="D12" s="197"/>
      <c r="E12" s="197"/>
      <c r="F12" s="197"/>
      <c r="G12" s="197"/>
      <c r="H12" s="197"/>
      <c r="I12" s="198" t="s">
        <v>1924</v>
      </c>
      <c r="J12" s="198"/>
      <c r="K12" s="198"/>
      <c r="L12" s="198" t="s">
        <v>1925</v>
      </c>
      <c r="M12" s="198"/>
      <c r="N12" s="198"/>
      <c r="O12" s="198"/>
      <c r="P12" s="198"/>
      <c r="R12" s="198" t="s">
        <v>1928</v>
      </c>
      <c r="S12" s="198"/>
      <c r="T12" s="198"/>
      <c r="U12" s="64">
        <v>147.86000000000001</v>
      </c>
    </row>
    <row r="13" spans="1:21">
      <c r="B13" s="197" t="s">
        <v>1929</v>
      </c>
      <c r="C13" s="197"/>
      <c r="D13" s="197"/>
      <c r="E13" s="197"/>
      <c r="F13" s="197"/>
      <c r="G13" s="197"/>
      <c r="H13" s="197"/>
      <c r="I13" s="198" t="s">
        <v>1930</v>
      </c>
      <c r="J13" s="198"/>
      <c r="K13" s="198"/>
      <c r="L13" s="198" t="s">
        <v>1931</v>
      </c>
      <c r="M13" s="198"/>
      <c r="N13" s="198"/>
      <c r="O13" s="198"/>
      <c r="P13" s="198"/>
      <c r="R13" s="198" t="s">
        <v>1932</v>
      </c>
      <c r="S13" s="198"/>
      <c r="T13" s="198"/>
      <c r="U13" s="64">
        <v>477.99</v>
      </c>
    </row>
    <row r="14" spans="1:21">
      <c r="B14" s="197" t="s">
        <v>1933</v>
      </c>
      <c r="C14" s="197"/>
      <c r="D14" s="197"/>
      <c r="E14" s="197"/>
      <c r="F14" s="197"/>
      <c r="G14" s="197"/>
      <c r="H14" s="197"/>
      <c r="I14" s="198" t="s">
        <v>1934</v>
      </c>
      <c r="J14" s="198"/>
      <c r="K14" s="198"/>
      <c r="L14" s="198" t="s">
        <v>1935</v>
      </c>
      <c r="M14" s="198"/>
      <c r="N14" s="198"/>
      <c r="O14" s="198"/>
      <c r="P14" s="198"/>
      <c r="R14" s="198" t="s">
        <v>1936</v>
      </c>
      <c r="S14" s="198"/>
      <c r="T14" s="198"/>
      <c r="U14" s="64">
        <v>15</v>
      </c>
    </row>
    <row r="15" spans="1:21">
      <c r="B15" s="197" t="s">
        <v>1937</v>
      </c>
      <c r="C15" s="197"/>
      <c r="D15" s="197"/>
      <c r="E15" s="197"/>
      <c r="F15" s="197"/>
      <c r="G15" s="197"/>
      <c r="H15" s="197"/>
      <c r="I15" s="198" t="s">
        <v>1938</v>
      </c>
      <c r="J15" s="198"/>
      <c r="K15" s="198"/>
      <c r="L15" s="198" t="s">
        <v>1939</v>
      </c>
      <c r="M15" s="198"/>
      <c r="N15" s="198"/>
      <c r="O15" s="198"/>
      <c r="P15" s="198"/>
      <c r="R15" s="195" t="s">
        <v>1940</v>
      </c>
      <c r="S15" s="195"/>
      <c r="T15" s="195"/>
      <c r="U15" s="64">
        <v>325</v>
      </c>
    </row>
    <row r="16" spans="1:21">
      <c r="R16" s="195"/>
      <c r="S16" s="195"/>
      <c r="T16" s="195"/>
    </row>
    <row r="17" spans="1:21">
      <c r="B17" s="197" t="s">
        <v>1941</v>
      </c>
      <c r="C17" s="197"/>
      <c r="D17" s="197"/>
      <c r="E17" s="197"/>
      <c r="F17" s="197"/>
      <c r="G17" s="197"/>
      <c r="H17" s="197"/>
      <c r="I17" s="198" t="s">
        <v>1942</v>
      </c>
      <c r="J17" s="198"/>
      <c r="K17" s="198"/>
      <c r="L17" s="198" t="s">
        <v>1943</v>
      </c>
      <c r="M17" s="198"/>
      <c r="N17" s="198"/>
      <c r="O17" s="198"/>
      <c r="P17" s="198"/>
      <c r="R17" s="198" t="s">
        <v>1944</v>
      </c>
      <c r="S17" s="198"/>
      <c r="T17" s="198"/>
      <c r="U17" s="64">
        <v>50</v>
      </c>
    </row>
    <row r="18" spans="1:21" ht="6" customHeight="1"/>
    <row r="19" spans="1:21">
      <c r="D19" s="63" t="s">
        <v>1</v>
      </c>
      <c r="F19" s="63" t="s">
        <v>1</v>
      </c>
      <c r="H19" s="63" t="s">
        <v>1</v>
      </c>
      <c r="O19" s="191" t="s">
        <v>1916</v>
      </c>
      <c r="P19" s="191"/>
      <c r="Q19" s="191"/>
      <c r="R19" s="191"/>
      <c r="S19" s="191"/>
      <c r="U19" s="65">
        <v>1168.92</v>
      </c>
    </row>
    <row r="20" spans="1:21">
      <c r="A20" s="200" t="s">
        <v>1945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  <row r="21" spans="1:21" ht="6" customHeight="1"/>
    <row r="22" spans="1:21">
      <c r="B22" s="197" t="s">
        <v>1946</v>
      </c>
      <c r="C22" s="197"/>
      <c r="D22" s="197"/>
      <c r="E22" s="197"/>
      <c r="F22" s="197"/>
      <c r="G22" s="197"/>
      <c r="H22" s="197"/>
      <c r="I22" s="198" t="s">
        <v>1947</v>
      </c>
      <c r="J22" s="198"/>
      <c r="K22" s="198"/>
      <c r="L22" s="198" t="s">
        <v>1948</v>
      </c>
      <c r="M22" s="198"/>
      <c r="N22" s="198"/>
      <c r="O22" s="198"/>
      <c r="P22" s="198"/>
      <c r="R22" s="198" t="s">
        <v>1949</v>
      </c>
      <c r="S22" s="198"/>
      <c r="T22" s="198"/>
      <c r="U22" s="64">
        <v>183.98</v>
      </c>
    </row>
    <row r="23" spans="1:21">
      <c r="B23" s="197" t="s">
        <v>1946</v>
      </c>
      <c r="C23" s="197"/>
      <c r="D23" s="197"/>
      <c r="E23" s="197"/>
      <c r="F23" s="197"/>
      <c r="G23" s="197"/>
      <c r="H23" s="197"/>
      <c r="I23" s="198" t="s">
        <v>1947</v>
      </c>
      <c r="J23" s="198"/>
      <c r="K23" s="198"/>
      <c r="L23" s="198" t="s">
        <v>1948</v>
      </c>
      <c r="M23" s="198"/>
      <c r="N23" s="198"/>
      <c r="O23" s="198"/>
      <c r="P23" s="198"/>
      <c r="R23" s="198" t="s">
        <v>1950</v>
      </c>
      <c r="S23" s="198"/>
      <c r="T23" s="198"/>
      <c r="U23" s="64">
        <v>92.76</v>
      </c>
    </row>
    <row r="24" spans="1:21">
      <c r="B24" s="197" t="s">
        <v>1917</v>
      </c>
      <c r="C24" s="197"/>
      <c r="D24" s="197"/>
      <c r="E24" s="197"/>
      <c r="F24" s="197"/>
      <c r="G24" s="197"/>
      <c r="H24" s="197"/>
      <c r="I24" s="198" t="s">
        <v>1947</v>
      </c>
      <c r="J24" s="198"/>
      <c r="K24" s="198"/>
      <c r="L24" s="198" t="s">
        <v>1948</v>
      </c>
      <c r="M24" s="198"/>
      <c r="N24" s="198"/>
      <c r="O24" s="198"/>
      <c r="P24" s="198"/>
      <c r="R24" s="198" t="s">
        <v>1950</v>
      </c>
      <c r="S24" s="198"/>
      <c r="T24" s="198"/>
      <c r="U24" s="64">
        <v>20.7</v>
      </c>
    </row>
    <row r="25" spans="1:21">
      <c r="B25" s="197" t="s">
        <v>1917</v>
      </c>
      <c r="C25" s="197"/>
      <c r="D25" s="197"/>
      <c r="E25" s="197"/>
      <c r="F25" s="197"/>
      <c r="G25" s="197"/>
      <c r="H25" s="197"/>
      <c r="I25" s="198" t="s">
        <v>1947</v>
      </c>
      <c r="J25" s="198"/>
      <c r="K25" s="198"/>
      <c r="L25" s="198" t="s">
        <v>1948</v>
      </c>
      <c r="M25" s="198"/>
      <c r="N25" s="198"/>
      <c r="O25" s="198"/>
      <c r="P25" s="198"/>
      <c r="R25" s="198" t="s">
        <v>1950</v>
      </c>
      <c r="S25" s="198"/>
      <c r="T25" s="198"/>
      <c r="U25" s="64">
        <v>89.7</v>
      </c>
    </row>
    <row r="26" spans="1:21">
      <c r="B26" s="197" t="s">
        <v>1951</v>
      </c>
      <c r="C26" s="197"/>
      <c r="D26" s="197"/>
      <c r="E26" s="197"/>
      <c r="F26" s="197"/>
      <c r="G26" s="197"/>
      <c r="H26" s="197"/>
      <c r="I26" s="198" t="s">
        <v>1952</v>
      </c>
      <c r="J26" s="198"/>
      <c r="K26" s="198"/>
      <c r="L26" s="198" t="s">
        <v>1919</v>
      </c>
      <c r="M26" s="198"/>
      <c r="N26" s="198"/>
      <c r="O26" s="198"/>
      <c r="P26" s="198"/>
      <c r="R26" s="198" t="s">
        <v>1953</v>
      </c>
      <c r="S26" s="198"/>
      <c r="T26" s="198"/>
      <c r="U26" s="64">
        <v>617.4</v>
      </c>
    </row>
    <row r="27" spans="1:21">
      <c r="B27" s="197" t="s">
        <v>1954</v>
      </c>
      <c r="C27" s="197"/>
      <c r="D27" s="197"/>
      <c r="E27" s="197"/>
      <c r="F27" s="197"/>
      <c r="G27" s="197"/>
      <c r="H27" s="197"/>
      <c r="I27" s="198" t="s">
        <v>1955</v>
      </c>
      <c r="J27" s="198"/>
      <c r="K27" s="198"/>
      <c r="L27" s="198" t="s">
        <v>1948</v>
      </c>
      <c r="M27" s="198"/>
      <c r="N27" s="198"/>
      <c r="O27" s="198"/>
      <c r="P27" s="198"/>
      <c r="R27" s="198" t="s">
        <v>1956</v>
      </c>
      <c r="S27" s="198"/>
      <c r="T27" s="198"/>
      <c r="U27" s="64">
        <v>30.03</v>
      </c>
    </row>
    <row r="28" spans="1:21">
      <c r="B28" s="197" t="s">
        <v>1954</v>
      </c>
      <c r="C28" s="197"/>
      <c r="D28" s="197"/>
      <c r="E28" s="197"/>
      <c r="F28" s="197"/>
      <c r="G28" s="197"/>
      <c r="H28" s="197"/>
      <c r="I28" s="198" t="s">
        <v>1955</v>
      </c>
      <c r="J28" s="198"/>
      <c r="K28" s="198"/>
      <c r="L28" s="198" t="s">
        <v>1925</v>
      </c>
      <c r="M28" s="198"/>
      <c r="N28" s="198"/>
      <c r="O28" s="198"/>
      <c r="P28" s="198"/>
      <c r="R28" s="195" t="s">
        <v>1957</v>
      </c>
      <c r="S28" s="195"/>
      <c r="T28" s="195"/>
      <c r="U28" s="64">
        <v>50.12</v>
      </c>
    </row>
    <row r="29" spans="1:21">
      <c r="R29" s="195"/>
      <c r="S29" s="195"/>
      <c r="T29" s="195"/>
    </row>
    <row r="30" spans="1:21">
      <c r="B30" s="197" t="s">
        <v>1958</v>
      </c>
      <c r="C30" s="197"/>
      <c r="D30" s="197"/>
      <c r="E30" s="197"/>
      <c r="F30" s="197"/>
      <c r="G30" s="197"/>
      <c r="H30" s="197"/>
      <c r="I30" s="198" t="s">
        <v>1959</v>
      </c>
      <c r="J30" s="198"/>
      <c r="K30" s="198"/>
      <c r="L30" s="198" t="s">
        <v>1960</v>
      </c>
      <c r="M30" s="198"/>
      <c r="N30" s="198"/>
      <c r="O30" s="198"/>
      <c r="P30" s="198"/>
      <c r="R30" s="195" t="s">
        <v>1961</v>
      </c>
      <c r="S30" s="195"/>
      <c r="T30" s="195"/>
      <c r="U30" s="64">
        <v>53</v>
      </c>
    </row>
    <row r="31" spans="1:21">
      <c r="R31" s="195"/>
      <c r="S31" s="195"/>
      <c r="T31" s="195"/>
    </row>
    <row r="32" spans="1:21">
      <c r="B32" s="197" t="s">
        <v>1958</v>
      </c>
      <c r="C32" s="197"/>
      <c r="D32" s="197"/>
      <c r="E32" s="197"/>
      <c r="F32" s="197"/>
      <c r="G32" s="197"/>
      <c r="H32" s="197"/>
      <c r="I32" s="198" t="s">
        <v>1962</v>
      </c>
      <c r="J32" s="198"/>
      <c r="K32" s="198"/>
      <c r="L32" s="198" t="s">
        <v>1919</v>
      </c>
      <c r="M32" s="198"/>
      <c r="N32" s="198"/>
      <c r="O32" s="198"/>
      <c r="P32" s="198"/>
      <c r="R32" s="198" t="s">
        <v>1963</v>
      </c>
      <c r="S32" s="198"/>
      <c r="T32" s="198"/>
      <c r="U32" s="64">
        <v>789.59</v>
      </c>
    </row>
    <row r="33" spans="2:21">
      <c r="B33" s="197" t="s">
        <v>1958</v>
      </c>
      <c r="C33" s="197"/>
      <c r="D33" s="197"/>
      <c r="E33" s="197"/>
      <c r="F33" s="197"/>
      <c r="G33" s="197"/>
      <c r="H33" s="197"/>
      <c r="I33" s="198" t="s">
        <v>1964</v>
      </c>
      <c r="J33" s="198"/>
      <c r="K33" s="198"/>
      <c r="L33" s="198" t="s">
        <v>1948</v>
      </c>
      <c r="M33" s="198"/>
      <c r="N33" s="198"/>
      <c r="O33" s="198"/>
      <c r="P33" s="198"/>
      <c r="R33" s="198" t="s">
        <v>1965</v>
      </c>
      <c r="S33" s="198"/>
      <c r="T33" s="198"/>
      <c r="U33" s="64">
        <v>21.81</v>
      </c>
    </row>
    <row r="34" spans="2:21">
      <c r="B34" s="197" t="s">
        <v>1958</v>
      </c>
      <c r="C34" s="197"/>
      <c r="D34" s="197"/>
      <c r="E34" s="197"/>
      <c r="F34" s="197"/>
      <c r="G34" s="197"/>
      <c r="H34" s="197"/>
      <c r="I34" s="198" t="s">
        <v>1966</v>
      </c>
      <c r="J34" s="198"/>
      <c r="K34" s="198"/>
      <c r="L34" s="198" t="s">
        <v>1960</v>
      </c>
      <c r="M34" s="198"/>
      <c r="N34" s="198"/>
      <c r="O34" s="198"/>
      <c r="P34" s="198"/>
      <c r="R34" s="195" t="s">
        <v>1967</v>
      </c>
      <c r="S34" s="195"/>
      <c r="T34" s="195"/>
      <c r="U34" s="64">
        <v>101</v>
      </c>
    </row>
    <row r="35" spans="2:21">
      <c r="R35" s="195"/>
      <c r="S35" s="195"/>
      <c r="T35" s="195"/>
    </row>
    <row r="36" spans="2:21">
      <c r="B36" s="197" t="s">
        <v>1968</v>
      </c>
      <c r="C36" s="197"/>
      <c r="D36" s="197"/>
      <c r="E36" s="197"/>
      <c r="F36" s="197"/>
      <c r="G36" s="197"/>
      <c r="H36" s="197"/>
      <c r="I36" s="198" t="s">
        <v>1969</v>
      </c>
      <c r="J36" s="198"/>
      <c r="K36" s="198"/>
      <c r="L36" s="198" t="s">
        <v>1925</v>
      </c>
      <c r="M36" s="198"/>
      <c r="N36" s="198"/>
      <c r="O36" s="198"/>
      <c r="P36" s="198"/>
      <c r="R36" s="198" t="s">
        <v>1970</v>
      </c>
      <c r="S36" s="198"/>
      <c r="T36" s="198"/>
      <c r="U36" s="64">
        <v>291.68</v>
      </c>
    </row>
    <row r="37" spans="2:21">
      <c r="B37" s="197" t="s">
        <v>1968</v>
      </c>
      <c r="C37" s="197"/>
      <c r="D37" s="197"/>
      <c r="E37" s="197"/>
      <c r="F37" s="197"/>
      <c r="G37" s="197"/>
      <c r="H37" s="197"/>
      <c r="I37" s="198" t="s">
        <v>1971</v>
      </c>
      <c r="J37" s="198"/>
      <c r="K37" s="198"/>
      <c r="L37" s="198" t="s">
        <v>1948</v>
      </c>
      <c r="M37" s="198"/>
      <c r="N37" s="198"/>
      <c r="O37" s="198"/>
      <c r="P37" s="198"/>
      <c r="R37" s="198" t="s">
        <v>1972</v>
      </c>
      <c r="S37" s="198"/>
      <c r="T37" s="198"/>
      <c r="U37" s="64">
        <v>10.89</v>
      </c>
    </row>
    <row r="38" spans="2:21">
      <c r="B38" s="197" t="s">
        <v>1968</v>
      </c>
      <c r="C38" s="197"/>
      <c r="D38" s="197"/>
      <c r="E38" s="197"/>
      <c r="F38" s="197"/>
      <c r="G38" s="197"/>
      <c r="H38" s="197"/>
      <c r="I38" s="198" t="s">
        <v>1971</v>
      </c>
      <c r="J38" s="198"/>
      <c r="K38" s="198"/>
      <c r="L38" s="198" t="s">
        <v>1925</v>
      </c>
      <c r="M38" s="198"/>
      <c r="N38" s="198"/>
      <c r="O38" s="198"/>
      <c r="P38" s="198"/>
      <c r="R38" s="195" t="s">
        <v>1973</v>
      </c>
      <c r="S38" s="195"/>
      <c r="T38" s="195"/>
      <c r="U38" s="64">
        <v>7.86</v>
      </c>
    </row>
    <row r="39" spans="2:21">
      <c r="R39" s="195"/>
      <c r="S39" s="195"/>
      <c r="T39" s="195"/>
    </row>
    <row r="40" spans="2:21">
      <c r="B40" s="197" t="s">
        <v>1921</v>
      </c>
      <c r="C40" s="197"/>
      <c r="D40" s="197"/>
      <c r="E40" s="197"/>
      <c r="F40" s="197"/>
      <c r="G40" s="197"/>
      <c r="H40" s="197"/>
      <c r="I40" s="198" t="s">
        <v>1947</v>
      </c>
      <c r="J40" s="198"/>
      <c r="K40" s="198"/>
      <c r="L40" s="198" t="s">
        <v>1948</v>
      </c>
      <c r="M40" s="198"/>
      <c r="N40" s="198"/>
      <c r="O40" s="198"/>
      <c r="P40" s="198"/>
      <c r="R40" s="198" t="s">
        <v>1974</v>
      </c>
      <c r="S40" s="198"/>
      <c r="T40" s="198"/>
      <c r="U40" s="64">
        <v>128.26</v>
      </c>
    </row>
    <row r="41" spans="2:21">
      <c r="B41" s="197" t="s">
        <v>1921</v>
      </c>
      <c r="C41" s="197"/>
      <c r="D41" s="197"/>
      <c r="E41" s="197"/>
      <c r="F41" s="197"/>
      <c r="G41" s="197"/>
      <c r="H41" s="197"/>
      <c r="I41" s="198" t="s">
        <v>1975</v>
      </c>
      <c r="J41" s="198"/>
      <c r="K41" s="198"/>
      <c r="L41" s="198" t="s">
        <v>1948</v>
      </c>
      <c r="M41" s="198"/>
      <c r="N41" s="198"/>
      <c r="O41" s="198"/>
      <c r="P41" s="198"/>
      <c r="R41" s="198" t="s">
        <v>1976</v>
      </c>
      <c r="S41" s="198"/>
      <c r="T41" s="198"/>
      <c r="U41" s="64">
        <v>9.9600000000000009</v>
      </c>
    </row>
    <row r="42" spans="2:21">
      <c r="B42" s="197" t="s">
        <v>1921</v>
      </c>
      <c r="C42" s="197"/>
      <c r="D42" s="197"/>
      <c r="E42" s="197"/>
      <c r="F42" s="197"/>
      <c r="G42" s="197"/>
      <c r="H42" s="197"/>
      <c r="I42" s="198" t="s">
        <v>1975</v>
      </c>
      <c r="J42" s="198"/>
      <c r="K42" s="198"/>
      <c r="L42" s="198" t="s">
        <v>1925</v>
      </c>
      <c r="M42" s="198"/>
      <c r="N42" s="198"/>
      <c r="O42" s="198"/>
      <c r="P42" s="198"/>
      <c r="R42" s="195" t="s">
        <v>1977</v>
      </c>
      <c r="S42" s="195"/>
      <c r="T42" s="195"/>
      <c r="U42" s="64">
        <v>2.2200000000000002</v>
      </c>
    </row>
    <row r="43" spans="2:21">
      <c r="R43" s="195"/>
      <c r="S43" s="195"/>
      <c r="T43" s="195"/>
    </row>
    <row r="44" spans="2:21">
      <c r="B44" s="197" t="s">
        <v>1921</v>
      </c>
      <c r="C44" s="197"/>
      <c r="D44" s="197"/>
      <c r="E44" s="197"/>
      <c r="F44" s="197"/>
      <c r="G44" s="197"/>
      <c r="H44" s="197"/>
      <c r="I44" s="198" t="s">
        <v>1969</v>
      </c>
      <c r="J44" s="198"/>
      <c r="K44" s="198"/>
      <c r="L44" s="198" t="s">
        <v>1925</v>
      </c>
      <c r="M44" s="198"/>
      <c r="N44" s="198"/>
      <c r="O44" s="198"/>
      <c r="P44" s="198"/>
      <c r="R44" s="195" t="s">
        <v>1978</v>
      </c>
      <c r="S44" s="195"/>
      <c r="T44" s="195"/>
      <c r="U44" s="64">
        <v>191.48</v>
      </c>
    </row>
    <row r="45" spans="2:21">
      <c r="R45" s="195"/>
      <c r="S45" s="195"/>
      <c r="T45" s="195"/>
    </row>
    <row r="46" spans="2:21">
      <c r="B46" s="197" t="s">
        <v>1921</v>
      </c>
      <c r="C46" s="197"/>
      <c r="D46" s="197"/>
      <c r="E46" s="197"/>
      <c r="F46" s="197"/>
      <c r="G46" s="197"/>
      <c r="H46" s="197"/>
      <c r="I46" s="198" t="s">
        <v>1971</v>
      </c>
      <c r="J46" s="198"/>
      <c r="K46" s="198"/>
      <c r="L46" s="198" t="s">
        <v>1925</v>
      </c>
      <c r="M46" s="198"/>
      <c r="N46" s="198"/>
      <c r="O46" s="198"/>
      <c r="P46" s="198"/>
      <c r="R46" s="198" t="s">
        <v>1979</v>
      </c>
      <c r="S46" s="198"/>
      <c r="T46" s="198"/>
      <c r="U46" s="64">
        <v>8.0399999999999991</v>
      </c>
    </row>
    <row r="47" spans="2:21">
      <c r="B47" s="197" t="s">
        <v>1921</v>
      </c>
      <c r="C47" s="197"/>
      <c r="D47" s="197"/>
      <c r="E47" s="197"/>
      <c r="F47" s="197"/>
      <c r="G47" s="197"/>
      <c r="H47" s="197"/>
      <c r="I47" s="198" t="s">
        <v>1980</v>
      </c>
      <c r="J47" s="198"/>
      <c r="K47" s="198"/>
      <c r="L47" s="198" t="s">
        <v>1981</v>
      </c>
      <c r="M47" s="198"/>
      <c r="N47" s="198"/>
      <c r="O47" s="198"/>
      <c r="P47" s="198"/>
      <c r="R47" s="198" t="s">
        <v>1982</v>
      </c>
      <c r="S47" s="198"/>
      <c r="T47" s="198"/>
      <c r="U47" s="64">
        <v>155.88</v>
      </c>
    </row>
    <row r="48" spans="2:21">
      <c r="B48" s="197" t="s">
        <v>1921</v>
      </c>
      <c r="C48" s="197"/>
      <c r="D48" s="197"/>
      <c r="E48" s="197"/>
      <c r="F48" s="197"/>
      <c r="G48" s="197"/>
      <c r="H48" s="197"/>
      <c r="I48" s="198" t="s">
        <v>1983</v>
      </c>
      <c r="J48" s="198"/>
      <c r="K48" s="198"/>
      <c r="L48" s="198" t="s">
        <v>1981</v>
      </c>
      <c r="M48" s="198"/>
      <c r="N48" s="198"/>
      <c r="O48" s="198"/>
      <c r="P48" s="198"/>
      <c r="R48" s="198" t="s">
        <v>1984</v>
      </c>
      <c r="S48" s="198"/>
      <c r="T48" s="198"/>
      <c r="U48" s="64">
        <v>210.6</v>
      </c>
    </row>
    <row r="49" spans="1:22">
      <c r="B49" s="197" t="s">
        <v>1985</v>
      </c>
      <c r="C49" s="197"/>
      <c r="D49" s="197"/>
      <c r="E49" s="197"/>
      <c r="F49" s="197"/>
      <c r="G49" s="197"/>
      <c r="H49" s="197"/>
      <c r="I49" s="198" t="s">
        <v>1986</v>
      </c>
      <c r="J49" s="198"/>
      <c r="K49" s="198"/>
      <c r="L49" s="198" t="s">
        <v>1939</v>
      </c>
      <c r="M49" s="198"/>
      <c r="N49" s="198"/>
      <c r="O49" s="198"/>
      <c r="P49" s="198"/>
      <c r="R49" s="195" t="s">
        <v>1987</v>
      </c>
      <c r="S49" s="195"/>
      <c r="T49" s="195"/>
      <c r="U49" s="64">
        <v>-899</v>
      </c>
    </row>
    <row r="50" spans="1:22">
      <c r="R50" s="195"/>
      <c r="S50" s="195"/>
      <c r="T50" s="195"/>
    </row>
    <row r="51" spans="1:22">
      <c r="B51" s="197" t="s">
        <v>1985</v>
      </c>
      <c r="C51" s="197"/>
      <c r="D51" s="197"/>
      <c r="E51" s="197"/>
      <c r="F51" s="197"/>
      <c r="G51" s="197"/>
      <c r="H51" s="197"/>
      <c r="I51" s="198" t="s">
        <v>1988</v>
      </c>
      <c r="J51" s="198"/>
      <c r="K51" s="198"/>
      <c r="L51" s="198" t="s">
        <v>1989</v>
      </c>
      <c r="M51" s="198"/>
      <c r="N51" s="198"/>
      <c r="O51" s="198"/>
      <c r="P51" s="198"/>
      <c r="R51" s="198" t="s">
        <v>1990</v>
      </c>
      <c r="S51" s="198"/>
      <c r="T51" s="198"/>
      <c r="U51" s="64">
        <v>362.05</v>
      </c>
    </row>
    <row r="52" spans="1:22">
      <c r="B52" s="197" t="s">
        <v>1985</v>
      </c>
      <c r="C52" s="197"/>
      <c r="D52" s="197"/>
      <c r="E52" s="197"/>
      <c r="F52" s="197"/>
      <c r="G52" s="197"/>
      <c r="H52" s="197"/>
      <c r="I52" s="198" t="s">
        <v>1969</v>
      </c>
      <c r="J52" s="198"/>
      <c r="K52" s="198"/>
      <c r="L52" s="198" t="s">
        <v>1925</v>
      </c>
      <c r="M52" s="198"/>
      <c r="N52" s="198"/>
      <c r="O52" s="198"/>
      <c r="P52" s="198"/>
      <c r="R52" s="195" t="s">
        <v>1991</v>
      </c>
      <c r="S52" s="195"/>
      <c r="T52" s="195"/>
      <c r="U52" s="64">
        <v>191.48</v>
      </c>
    </row>
    <row r="53" spans="1:22">
      <c r="R53" s="195"/>
      <c r="S53" s="195"/>
      <c r="T53" s="195"/>
    </row>
    <row r="54" spans="1:22">
      <c r="B54" s="197" t="s">
        <v>1985</v>
      </c>
      <c r="C54" s="197"/>
      <c r="D54" s="197"/>
      <c r="E54" s="197"/>
      <c r="F54" s="197"/>
      <c r="G54" s="197"/>
      <c r="H54" s="197"/>
      <c r="I54" s="198" t="s">
        <v>1969</v>
      </c>
      <c r="J54" s="198"/>
      <c r="K54" s="198"/>
      <c r="L54" s="198" t="s">
        <v>1919</v>
      </c>
      <c r="M54" s="198"/>
      <c r="N54" s="198"/>
      <c r="O54" s="198"/>
      <c r="P54" s="198"/>
      <c r="R54" s="198" t="s">
        <v>1992</v>
      </c>
      <c r="S54" s="198"/>
      <c r="T54" s="198"/>
      <c r="U54" s="64">
        <v>297</v>
      </c>
    </row>
    <row r="55" spans="1:22">
      <c r="B55" s="197" t="s">
        <v>1993</v>
      </c>
      <c r="C55" s="197"/>
      <c r="D55" s="197"/>
      <c r="E55" s="197"/>
      <c r="F55" s="197"/>
      <c r="G55" s="197"/>
      <c r="H55" s="197"/>
      <c r="I55" s="198" t="s">
        <v>1969</v>
      </c>
      <c r="J55" s="198"/>
      <c r="K55" s="198"/>
      <c r="L55" s="198" t="s">
        <v>1925</v>
      </c>
      <c r="M55" s="198"/>
      <c r="N55" s="198"/>
      <c r="O55" s="198"/>
      <c r="P55" s="198"/>
      <c r="R55" s="195" t="s">
        <v>1994</v>
      </c>
      <c r="S55" s="195"/>
      <c r="T55" s="195"/>
      <c r="U55" s="64">
        <v>191.48</v>
      </c>
    </row>
    <row r="56" spans="1:22">
      <c r="R56" s="195"/>
      <c r="S56" s="195"/>
      <c r="T56" s="195"/>
    </row>
    <row r="57" spans="1:22">
      <c r="B57" s="197" t="s">
        <v>1995</v>
      </c>
      <c r="C57" s="197"/>
      <c r="D57" s="197"/>
      <c r="E57" s="197"/>
      <c r="F57" s="197"/>
      <c r="G57" s="197"/>
      <c r="H57" s="197"/>
      <c r="I57" s="198" t="s">
        <v>1996</v>
      </c>
      <c r="J57" s="198"/>
      <c r="K57" s="198"/>
      <c r="L57" s="198" t="s">
        <v>1919</v>
      </c>
      <c r="M57" s="198"/>
      <c r="N57" s="198"/>
      <c r="O57" s="198"/>
      <c r="P57" s="198"/>
      <c r="R57" s="198" t="s">
        <v>1997</v>
      </c>
      <c r="S57" s="198"/>
      <c r="T57" s="198"/>
      <c r="U57" s="64">
        <v>840</v>
      </c>
    </row>
    <row r="58" spans="1:22">
      <c r="B58" s="197" t="s">
        <v>1998</v>
      </c>
      <c r="C58" s="197"/>
      <c r="D58" s="197"/>
      <c r="E58" s="197"/>
      <c r="F58" s="197"/>
      <c r="G58" s="197"/>
      <c r="H58" s="197"/>
      <c r="I58" s="198" t="s">
        <v>1999</v>
      </c>
      <c r="J58" s="198"/>
      <c r="K58" s="198"/>
      <c r="L58" s="198" t="s">
        <v>1948</v>
      </c>
      <c r="M58" s="198"/>
      <c r="N58" s="198"/>
      <c r="O58" s="198"/>
      <c r="P58" s="198"/>
      <c r="R58" s="195" t="s">
        <v>2000</v>
      </c>
      <c r="S58" s="195"/>
      <c r="T58" s="195"/>
      <c r="U58" s="64">
        <v>17.38</v>
      </c>
    </row>
    <row r="59" spans="1:22">
      <c r="R59" s="195"/>
      <c r="S59" s="195"/>
      <c r="T59" s="195"/>
    </row>
    <row r="60" spans="1:22">
      <c r="B60" s="197" t="s">
        <v>1998</v>
      </c>
      <c r="C60" s="197"/>
      <c r="D60" s="197"/>
      <c r="E60" s="197"/>
      <c r="F60" s="197"/>
      <c r="G60" s="197"/>
      <c r="H60" s="197"/>
      <c r="I60" s="198" t="s">
        <v>2001</v>
      </c>
      <c r="J60" s="198"/>
      <c r="K60" s="198"/>
      <c r="L60" s="198" t="s">
        <v>1960</v>
      </c>
      <c r="M60" s="198"/>
      <c r="N60" s="198"/>
      <c r="O60" s="198"/>
      <c r="P60" s="198"/>
      <c r="R60" s="198" t="s">
        <v>2002</v>
      </c>
      <c r="S60" s="198"/>
      <c r="T60" s="198"/>
      <c r="U60" s="64">
        <v>722.4</v>
      </c>
    </row>
    <row r="61" spans="1:22" ht="14.25" customHeight="1"/>
    <row r="62" spans="1:22" ht="11.25" customHeight="1"/>
    <row r="63" spans="1:22" ht="13.5" customHeight="1">
      <c r="A63" s="195" t="s">
        <v>2003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P63" s="196" t="s">
        <v>2004</v>
      </c>
      <c r="Q63" s="196"/>
      <c r="R63" s="196"/>
      <c r="S63" s="196"/>
      <c r="T63" s="196"/>
      <c r="U63" s="196"/>
      <c r="V63" s="196"/>
    </row>
    <row r="64" spans="1:22" ht="20.25" customHeight="1">
      <c r="A64" s="199" t="s">
        <v>2005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</row>
    <row r="65" spans="1:21" ht="7.5" customHeight="1"/>
    <row r="66" spans="1:21">
      <c r="A66" s="200" t="s">
        <v>1945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</row>
    <row r="67" spans="1:21" ht="6" customHeight="1"/>
    <row r="68" spans="1:21">
      <c r="B68" s="197" t="s">
        <v>2006</v>
      </c>
      <c r="C68" s="197"/>
      <c r="D68" s="197"/>
      <c r="E68" s="197"/>
      <c r="F68" s="197"/>
      <c r="G68" s="197"/>
      <c r="H68" s="197"/>
      <c r="I68" s="198" t="s">
        <v>1969</v>
      </c>
      <c r="J68" s="198"/>
      <c r="K68" s="198"/>
      <c r="L68" s="198" t="s">
        <v>1925</v>
      </c>
      <c r="M68" s="198"/>
      <c r="N68" s="198"/>
      <c r="O68" s="198"/>
      <c r="P68" s="198"/>
      <c r="R68" s="195" t="s">
        <v>2007</v>
      </c>
      <c r="S68" s="195"/>
      <c r="T68" s="195"/>
      <c r="U68" s="64">
        <v>137.59</v>
      </c>
    </row>
    <row r="69" spans="1:21">
      <c r="R69" s="195"/>
      <c r="S69" s="195"/>
      <c r="T69" s="195"/>
    </row>
    <row r="70" spans="1:21">
      <c r="B70" s="197" t="s">
        <v>1923</v>
      </c>
      <c r="C70" s="197"/>
      <c r="D70" s="197"/>
      <c r="E70" s="197"/>
      <c r="F70" s="197"/>
      <c r="G70" s="197"/>
      <c r="H70" s="197"/>
      <c r="I70" s="198" t="s">
        <v>1969</v>
      </c>
      <c r="J70" s="198"/>
      <c r="K70" s="198"/>
      <c r="L70" s="198" t="s">
        <v>1925</v>
      </c>
      <c r="M70" s="198"/>
      <c r="N70" s="198"/>
      <c r="O70" s="198"/>
      <c r="P70" s="198"/>
      <c r="R70" s="195" t="s">
        <v>2008</v>
      </c>
      <c r="S70" s="195"/>
      <c r="T70" s="195"/>
      <c r="U70" s="64">
        <v>137.59</v>
      </c>
    </row>
    <row r="71" spans="1:21">
      <c r="R71" s="195"/>
      <c r="S71" s="195"/>
      <c r="T71" s="195"/>
    </row>
    <row r="72" spans="1:21">
      <c r="B72" s="197" t="s">
        <v>1923</v>
      </c>
      <c r="C72" s="197"/>
      <c r="D72" s="197"/>
      <c r="E72" s="197"/>
      <c r="F72" s="197"/>
      <c r="G72" s="197"/>
      <c r="H72" s="197"/>
      <c r="I72" s="198" t="s">
        <v>2009</v>
      </c>
      <c r="J72" s="198"/>
      <c r="K72" s="198"/>
      <c r="L72" s="198" t="s">
        <v>1925</v>
      </c>
      <c r="M72" s="198"/>
      <c r="N72" s="198"/>
      <c r="O72" s="198"/>
      <c r="P72" s="198"/>
      <c r="R72" s="198" t="s">
        <v>2010</v>
      </c>
      <c r="S72" s="198"/>
      <c r="T72" s="198"/>
      <c r="U72" s="64">
        <v>18.78</v>
      </c>
    </row>
    <row r="73" spans="1:21">
      <c r="B73" s="197" t="s">
        <v>2011</v>
      </c>
      <c r="C73" s="197"/>
      <c r="D73" s="197"/>
      <c r="E73" s="197"/>
      <c r="F73" s="197"/>
      <c r="G73" s="197"/>
      <c r="H73" s="197"/>
      <c r="I73" s="198" t="s">
        <v>2012</v>
      </c>
      <c r="J73" s="198"/>
      <c r="K73" s="198"/>
      <c r="L73" s="198" t="s">
        <v>1931</v>
      </c>
      <c r="M73" s="198"/>
      <c r="N73" s="198"/>
      <c r="O73" s="198"/>
      <c r="P73" s="198"/>
      <c r="R73" s="195" t="s">
        <v>2013</v>
      </c>
      <c r="S73" s="195"/>
      <c r="T73" s="195"/>
      <c r="U73" s="64">
        <v>109.28</v>
      </c>
    </row>
    <row r="74" spans="1:21">
      <c r="R74" s="195"/>
      <c r="S74" s="195"/>
      <c r="T74" s="195"/>
    </row>
    <row r="75" spans="1:21">
      <c r="B75" s="197" t="s">
        <v>2011</v>
      </c>
      <c r="C75" s="197"/>
      <c r="D75" s="197"/>
      <c r="E75" s="197"/>
      <c r="F75" s="197"/>
      <c r="G75" s="197"/>
      <c r="H75" s="197"/>
      <c r="I75" s="198" t="s">
        <v>2014</v>
      </c>
      <c r="J75" s="198"/>
      <c r="K75" s="198"/>
      <c r="L75" s="198" t="s">
        <v>1919</v>
      </c>
      <c r="M75" s="198"/>
      <c r="N75" s="198"/>
      <c r="O75" s="198"/>
      <c r="P75" s="198"/>
      <c r="R75" s="198" t="s">
        <v>2015</v>
      </c>
      <c r="S75" s="198"/>
      <c r="T75" s="198"/>
      <c r="U75" s="64">
        <v>385.7</v>
      </c>
    </row>
    <row r="76" spans="1:21">
      <c r="B76" s="197" t="s">
        <v>2011</v>
      </c>
      <c r="C76" s="197"/>
      <c r="D76" s="197"/>
      <c r="E76" s="197"/>
      <c r="F76" s="197"/>
      <c r="G76" s="197"/>
      <c r="H76" s="197"/>
      <c r="I76" s="198" t="s">
        <v>1969</v>
      </c>
      <c r="J76" s="198"/>
      <c r="K76" s="198"/>
      <c r="L76" s="198" t="s">
        <v>1925</v>
      </c>
      <c r="M76" s="198"/>
      <c r="N76" s="198"/>
      <c r="O76" s="198"/>
      <c r="P76" s="198"/>
      <c r="R76" s="195" t="s">
        <v>2016</v>
      </c>
      <c r="S76" s="195"/>
      <c r="T76" s="195"/>
      <c r="U76" s="64">
        <v>110.69</v>
      </c>
    </row>
    <row r="77" spans="1:21">
      <c r="R77" s="195"/>
      <c r="S77" s="195"/>
      <c r="T77" s="195"/>
    </row>
    <row r="78" spans="1:21">
      <c r="B78" s="197" t="s">
        <v>1929</v>
      </c>
      <c r="C78" s="197"/>
      <c r="D78" s="197"/>
      <c r="E78" s="197"/>
      <c r="F78" s="197"/>
      <c r="G78" s="197"/>
      <c r="H78" s="197"/>
      <c r="I78" s="198" t="s">
        <v>1980</v>
      </c>
      <c r="J78" s="198"/>
      <c r="K78" s="198"/>
      <c r="L78" s="198" t="s">
        <v>1981</v>
      </c>
      <c r="M78" s="198"/>
      <c r="N78" s="198"/>
      <c r="O78" s="198"/>
      <c r="P78" s="198"/>
      <c r="R78" s="198" t="s">
        <v>2017</v>
      </c>
      <c r="S78" s="198"/>
      <c r="T78" s="198"/>
      <c r="U78" s="64">
        <v>34.979999999999997</v>
      </c>
    </row>
    <row r="79" spans="1:21">
      <c r="B79" s="197" t="s">
        <v>2018</v>
      </c>
      <c r="C79" s="197"/>
      <c r="D79" s="197"/>
      <c r="E79" s="197"/>
      <c r="F79" s="197"/>
      <c r="G79" s="197"/>
      <c r="H79" s="197"/>
      <c r="I79" s="198" t="s">
        <v>2019</v>
      </c>
      <c r="J79" s="198"/>
      <c r="K79" s="198"/>
      <c r="L79" s="198" t="s">
        <v>1989</v>
      </c>
      <c r="M79" s="198"/>
      <c r="N79" s="198"/>
      <c r="O79" s="198"/>
      <c r="P79" s="198"/>
      <c r="R79" s="198" t="s">
        <v>2020</v>
      </c>
      <c r="S79" s="198"/>
      <c r="T79" s="198"/>
      <c r="U79" s="64">
        <v>35</v>
      </c>
    </row>
    <row r="80" spans="1:21">
      <c r="B80" s="197" t="s">
        <v>2018</v>
      </c>
      <c r="C80" s="197"/>
      <c r="D80" s="197"/>
      <c r="E80" s="197"/>
      <c r="F80" s="197"/>
      <c r="G80" s="197"/>
      <c r="H80" s="197"/>
      <c r="I80" s="198" t="s">
        <v>2021</v>
      </c>
      <c r="J80" s="198"/>
      <c r="K80" s="198"/>
      <c r="L80" s="198" t="s">
        <v>1989</v>
      </c>
      <c r="M80" s="198"/>
      <c r="N80" s="198"/>
      <c r="O80" s="198"/>
      <c r="P80" s="198"/>
      <c r="R80" s="198" t="s">
        <v>2022</v>
      </c>
      <c r="S80" s="198"/>
      <c r="T80" s="198"/>
      <c r="U80" s="64">
        <v>41.4</v>
      </c>
    </row>
    <row r="81" spans="1:21">
      <c r="B81" s="197" t="s">
        <v>1933</v>
      </c>
      <c r="C81" s="197"/>
      <c r="D81" s="197"/>
      <c r="E81" s="197"/>
      <c r="F81" s="197"/>
      <c r="G81" s="197"/>
      <c r="H81" s="197"/>
      <c r="I81" s="198" t="s">
        <v>54</v>
      </c>
      <c r="J81" s="198"/>
      <c r="K81" s="198"/>
      <c r="L81" s="198" t="s">
        <v>1948</v>
      </c>
      <c r="M81" s="198"/>
      <c r="N81" s="198"/>
      <c r="O81" s="198"/>
      <c r="P81" s="198"/>
      <c r="R81" s="198" t="s">
        <v>1974</v>
      </c>
      <c r="S81" s="198"/>
      <c r="T81" s="198"/>
      <c r="U81" s="64">
        <v>685.34</v>
      </c>
    </row>
    <row r="82" spans="1:21">
      <c r="B82" s="197" t="s">
        <v>1937</v>
      </c>
      <c r="C82" s="197"/>
      <c r="D82" s="197"/>
      <c r="E82" s="197"/>
      <c r="F82" s="197"/>
      <c r="G82" s="197"/>
      <c r="H82" s="197"/>
      <c r="I82" s="198" t="s">
        <v>2023</v>
      </c>
      <c r="J82" s="198"/>
      <c r="K82" s="198"/>
      <c r="L82" s="198" t="s">
        <v>1931</v>
      </c>
      <c r="M82" s="198"/>
      <c r="N82" s="198"/>
      <c r="O82" s="198"/>
      <c r="P82" s="198"/>
      <c r="R82" s="198" t="s">
        <v>2024</v>
      </c>
      <c r="S82" s="198"/>
      <c r="T82" s="198"/>
      <c r="U82" s="64">
        <v>528.41999999999996</v>
      </c>
    </row>
    <row r="83" spans="1:21">
      <c r="B83" s="197" t="s">
        <v>1937</v>
      </c>
      <c r="C83" s="197"/>
      <c r="D83" s="197"/>
      <c r="E83" s="197"/>
      <c r="F83" s="197"/>
      <c r="G83" s="197"/>
      <c r="H83" s="197"/>
      <c r="I83" s="198" t="s">
        <v>2023</v>
      </c>
      <c r="J83" s="198"/>
      <c r="K83" s="198"/>
      <c r="L83" s="198" t="s">
        <v>1931</v>
      </c>
      <c r="M83" s="198"/>
      <c r="N83" s="198"/>
      <c r="O83" s="198"/>
      <c r="P83" s="198"/>
      <c r="R83" s="198" t="s">
        <v>2024</v>
      </c>
      <c r="S83" s="198"/>
      <c r="T83" s="198"/>
      <c r="U83" s="64">
        <v>713.56</v>
      </c>
    </row>
    <row r="84" spans="1:21">
      <c r="B84" s="197" t="s">
        <v>1937</v>
      </c>
      <c r="C84" s="197"/>
      <c r="D84" s="197"/>
      <c r="E84" s="197"/>
      <c r="F84" s="197"/>
      <c r="G84" s="197"/>
      <c r="H84" s="197"/>
      <c r="I84" s="198" t="s">
        <v>2023</v>
      </c>
      <c r="J84" s="198"/>
      <c r="K84" s="198"/>
      <c r="L84" s="198" t="s">
        <v>1931</v>
      </c>
      <c r="M84" s="198"/>
      <c r="N84" s="198"/>
      <c r="O84" s="198"/>
      <c r="P84" s="198"/>
      <c r="R84" s="198" t="s">
        <v>2025</v>
      </c>
      <c r="S84" s="198"/>
      <c r="T84" s="198"/>
      <c r="U84" s="64">
        <v>21.5</v>
      </c>
    </row>
    <row r="85" spans="1:21">
      <c r="B85" s="197" t="s">
        <v>2026</v>
      </c>
      <c r="C85" s="197"/>
      <c r="D85" s="197"/>
      <c r="E85" s="197"/>
      <c r="F85" s="197"/>
      <c r="G85" s="197"/>
      <c r="H85" s="197"/>
      <c r="I85" s="198" t="s">
        <v>2027</v>
      </c>
      <c r="J85" s="198"/>
      <c r="K85" s="198"/>
      <c r="L85" s="198" t="s">
        <v>1989</v>
      </c>
      <c r="M85" s="198"/>
      <c r="N85" s="198"/>
      <c r="O85" s="198"/>
      <c r="P85" s="198"/>
      <c r="R85" s="198" t="s">
        <v>2022</v>
      </c>
      <c r="S85" s="198"/>
      <c r="T85" s="198"/>
      <c r="U85" s="64">
        <v>41</v>
      </c>
    </row>
    <row r="86" spans="1:21">
      <c r="B86" s="197" t="s">
        <v>2026</v>
      </c>
      <c r="C86" s="197"/>
      <c r="D86" s="197"/>
      <c r="E86" s="197"/>
      <c r="F86" s="197"/>
      <c r="G86" s="197"/>
      <c r="H86" s="197"/>
      <c r="I86" s="198" t="s">
        <v>2023</v>
      </c>
      <c r="J86" s="198"/>
      <c r="K86" s="198"/>
      <c r="L86" s="198" t="s">
        <v>1931</v>
      </c>
      <c r="M86" s="198"/>
      <c r="N86" s="198"/>
      <c r="O86" s="198"/>
      <c r="P86" s="198"/>
      <c r="R86" s="198" t="s">
        <v>2024</v>
      </c>
      <c r="S86" s="198"/>
      <c r="T86" s="198"/>
      <c r="U86" s="64">
        <v>704.56</v>
      </c>
    </row>
    <row r="87" spans="1:21">
      <c r="B87" s="197" t="s">
        <v>2028</v>
      </c>
      <c r="C87" s="197"/>
      <c r="D87" s="197"/>
      <c r="E87" s="197"/>
      <c r="F87" s="197"/>
      <c r="G87" s="197"/>
      <c r="H87" s="197"/>
      <c r="I87" s="198" t="s">
        <v>2029</v>
      </c>
      <c r="J87" s="198"/>
      <c r="K87" s="198"/>
      <c r="L87" s="198" t="s">
        <v>1989</v>
      </c>
      <c r="M87" s="198"/>
      <c r="N87" s="198"/>
      <c r="O87" s="198"/>
      <c r="P87" s="198"/>
      <c r="R87" s="198" t="s">
        <v>2030</v>
      </c>
      <c r="S87" s="198"/>
      <c r="T87" s="198"/>
      <c r="U87" s="64">
        <v>60</v>
      </c>
    </row>
    <row r="88" spans="1:21">
      <c r="B88" s="197" t="s">
        <v>2028</v>
      </c>
      <c r="C88" s="197"/>
      <c r="D88" s="197"/>
      <c r="E88" s="197"/>
      <c r="F88" s="197"/>
      <c r="G88" s="197"/>
      <c r="H88" s="197"/>
      <c r="I88" s="198" t="s">
        <v>2023</v>
      </c>
      <c r="J88" s="198"/>
      <c r="K88" s="198"/>
      <c r="L88" s="198" t="s">
        <v>1931</v>
      </c>
      <c r="M88" s="198"/>
      <c r="N88" s="198"/>
      <c r="O88" s="198"/>
      <c r="P88" s="198"/>
      <c r="R88" s="198" t="s">
        <v>2024</v>
      </c>
      <c r="S88" s="198"/>
      <c r="T88" s="198"/>
      <c r="U88" s="64">
        <v>880.7</v>
      </c>
    </row>
    <row r="89" spans="1:21">
      <c r="B89" s="197" t="s">
        <v>2028</v>
      </c>
      <c r="C89" s="197"/>
      <c r="D89" s="197"/>
      <c r="E89" s="197"/>
      <c r="F89" s="197"/>
      <c r="G89" s="197"/>
      <c r="H89" s="197"/>
      <c r="I89" s="198" t="s">
        <v>2031</v>
      </c>
      <c r="J89" s="198"/>
      <c r="K89" s="198"/>
      <c r="L89" s="198" t="s">
        <v>1989</v>
      </c>
      <c r="M89" s="198"/>
      <c r="N89" s="198"/>
      <c r="O89" s="198"/>
      <c r="P89" s="198"/>
      <c r="R89" s="198" t="s">
        <v>2032</v>
      </c>
      <c r="S89" s="198"/>
      <c r="T89" s="198"/>
      <c r="U89" s="64">
        <v>35</v>
      </c>
    </row>
    <row r="90" spans="1:21" ht="6" customHeight="1"/>
    <row r="91" spans="1:21">
      <c r="D91" s="63" t="s">
        <v>1</v>
      </c>
      <c r="F91" s="63" t="s">
        <v>1</v>
      </c>
      <c r="H91" s="63" t="s">
        <v>1</v>
      </c>
      <c r="O91" s="191" t="s">
        <v>1945</v>
      </c>
      <c r="P91" s="191"/>
      <c r="Q91" s="191"/>
      <c r="R91" s="191"/>
      <c r="S91" s="191"/>
      <c r="U91" s="65">
        <v>9470.84</v>
      </c>
    </row>
    <row r="92" spans="1:21">
      <c r="A92" s="200" t="s">
        <v>2033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</row>
    <row r="93" spans="1:21" ht="6" customHeight="1"/>
    <row r="94" spans="1:21">
      <c r="B94" s="197" t="s">
        <v>1946</v>
      </c>
      <c r="C94" s="197"/>
      <c r="D94" s="197"/>
      <c r="E94" s="197"/>
      <c r="F94" s="197"/>
      <c r="G94" s="197"/>
      <c r="H94" s="197"/>
      <c r="I94" s="198" t="s">
        <v>2034</v>
      </c>
      <c r="J94" s="198"/>
      <c r="K94" s="198"/>
      <c r="L94" s="198" t="s">
        <v>1948</v>
      </c>
      <c r="M94" s="198"/>
      <c r="N94" s="198"/>
      <c r="O94" s="198"/>
      <c r="P94" s="198"/>
      <c r="R94" s="198" t="s">
        <v>2035</v>
      </c>
      <c r="S94" s="198"/>
      <c r="T94" s="198"/>
      <c r="U94" s="64">
        <v>43.99</v>
      </c>
    </row>
    <row r="95" spans="1:21">
      <c r="B95" s="197" t="s">
        <v>1917</v>
      </c>
      <c r="C95" s="197"/>
      <c r="D95" s="197"/>
      <c r="E95" s="197"/>
      <c r="F95" s="197"/>
      <c r="G95" s="197"/>
      <c r="H95" s="197"/>
      <c r="I95" s="198" t="s">
        <v>2036</v>
      </c>
      <c r="J95" s="198"/>
      <c r="K95" s="198"/>
      <c r="L95" s="198" t="s">
        <v>1948</v>
      </c>
      <c r="M95" s="198"/>
      <c r="N95" s="198"/>
      <c r="O95" s="198"/>
      <c r="P95" s="198"/>
      <c r="R95" s="198" t="s">
        <v>2035</v>
      </c>
      <c r="S95" s="198"/>
      <c r="T95" s="198"/>
      <c r="U95" s="64">
        <v>129.80000000000001</v>
      </c>
    </row>
    <row r="96" spans="1:21">
      <c r="B96" s="197" t="s">
        <v>2006</v>
      </c>
      <c r="C96" s="197"/>
      <c r="D96" s="197"/>
      <c r="E96" s="197"/>
      <c r="F96" s="197"/>
      <c r="G96" s="197"/>
      <c r="H96" s="197"/>
      <c r="I96" s="198" t="s">
        <v>2037</v>
      </c>
      <c r="J96" s="198"/>
      <c r="K96" s="198"/>
      <c r="L96" s="198" t="s">
        <v>1919</v>
      </c>
      <c r="M96" s="198"/>
      <c r="N96" s="198"/>
      <c r="O96" s="198"/>
      <c r="P96" s="198"/>
      <c r="R96" s="198" t="s">
        <v>2038</v>
      </c>
      <c r="S96" s="198"/>
      <c r="T96" s="198"/>
      <c r="U96" s="64">
        <v>261.10000000000002</v>
      </c>
    </row>
    <row r="97" spans="1:22">
      <c r="B97" s="197" t="s">
        <v>1933</v>
      </c>
      <c r="C97" s="197"/>
      <c r="D97" s="197"/>
      <c r="E97" s="197"/>
      <c r="F97" s="197"/>
      <c r="G97" s="197"/>
      <c r="H97" s="197"/>
      <c r="I97" s="198" t="s">
        <v>2036</v>
      </c>
      <c r="J97" s="198"/>
      <c r="K97" s="198"/>
      <c r="L97" s="198" t="s">
        <v>1948</v>
      </c>
      <c r="M97" s="198"/>
      <c r="N97" s="198"/>
      <c r="O97" s="198"/>
      <c r="P97" s="198"/>
      <c r="R97" s="198" t="s">
        <v>2035</v>
      </c>
      <c r="S97" s="198"/>
      <c r="T97" s="198"/>
      <c r="U97" s="64">
        <v>69.98</v>
      </c>
    </row>
    <row r="98" spans="1:22">
      <c r="B98" s="197" t="s">
        <v>1937</v>
      </c>
      <c r="C98" s="197"/>
      <c r="D98" s="197"/>
      <c r="E98" s="197"/>
      <c r="F98" s="197"/>
      <c r="G98" s="197"/>
      <c r="H98" s="197"/>
      <c r="I98" s="198" t="s">
        <v>1938</v>
      </c>
      <c r="J98" s="198"/>
      <c r="K98" s="198"/>
      <c r="L98" s="198" t="s">
        <v>2039</v>
      </c>
      <c r="M98" s="198"/>
      <c r="N98" s="198"/>
      <c r="O98" s="198"/>
      <c r="P98" s="198"/>
      <c r="R98" s="195" t="s">
        <v>2040</v>
      </c>
      <c r="S98" s="195"/>
      <c r="T98" s="195"/>
      <c r="U98" s="64">
        <v>2275</v>
      </c>
    </row>
    <row r="99" spans="1:22">
      <c r="R99" s="195"/>
      <c r="S99" s="195"/>
      <c r="T99" s="195"/>
    </row>
    <row r="100" spans="1:22">
      <c r="B100" s="197" t="s">
        <v>2041</v>
      </c>
      <c r="C100" s="197"/>
      <c r="D100" s="197"/>
      <c r="E100" s="197"/>
      <c r="F100" s="197"/>
      <c r="G100" s="197"/>
      <c r="H100" s="197"/>
      <c r="I100" s="198" t="s">
        <v>1980</v>
      </c>
      <c r="J100" s="198"/>
      <c r="K100" s="198"/>
      <c r="L100" s="198" t="s">
        <v>1981</v>
      </c>
      <c r="M100" s="198"/>
      <c r="N100" s="198"/>
      <c r="O100" s="198"/>
      <c r="P100" s="198"/>
      <c r="R100" s="195" t="s">
        <v>2042</v>
      </c>
      <c r="S100" s="195"/>
      <c r="T100" s="195"/>
      <c r="U100" s="64">
        <v>249.24</v>
      </c>
    </row>
    <row r="101" spans="1:22">
      <c r="R101" s="195"/>
      <c r="S101" s="195"/>
      <c r="T101" s="195"/>
    </row>
    <row r="102" spans="1:22" ht="6" customHeight="1"/>
    <row r="103" spans="1:22">
      <c r="D103" s="63" t="s">
        <v>1</v>
      </c>
      <c r="F103" s="63" t="s">
        <v>1</v>
      </c>
      <c r="H103" s="63" t="s">
        <v>1</v>
      </c>
      <c r="O103" s="191" t="s">
        <v>2033</v>
      </c>
      <c r="P103" s="191"/>
      <c r="Q103" s="191"/>
      <c r="R103" s="191"/>
      <c r="S103" s="191"/>
      <c r="U103" s="65">
        <v>3029.11</v>
      </c>
    </row>
    <row r="104" spans="1:22" ht="260.25" customHeight="1"/>
    <row r="105" spans="1:22" ht="11.25" customHeight="1"/>
    <row r="106" spans="1:22" ht="13.5" customHeight="1">
      <c r="A106" s="195" t="s">
        <v>2003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P106" s="196" t="s">
        <v>2043</v>
      </c>
      <c r="Q106" s="196"/>
      <c r="R106" s="196"/>
      <c r="S106" s="196"/>
      <c r="T106" s="196"/>
      <c r="U106" s="196"/>
      <c r="V106" s="196"/>
    </row>
    <row r="107" spans="1:22" ht="20.25" customHeight="1">
      <c r="A107" s="199" t="s">
        <v>2005</v>
      </c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</row>
    <row r="108" spans="1:22" ht="7.5" customHeight="1"/>
    <row r="109" spans="1:22">
      <c r="A109" s="200" t="s">
        <v>2044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</row>
    <row r="110" spans="1:22" ht="6" customHeight="1"/>
    <row r="111" spans="1:22">
      <c r="B111" s="197" t="s">
        <v>2011</v>
      </c>
      <c r="C111" s="197"/>
      <c r="D111" s="197"/>
      <c r="E111" s="197"/>
      <c r="F111" s="197"/>
      <c r="G111" s="197"/>
      <c r="H111" s="197"/>
      <c r="I111" s="198" t="s">
        <v>2045</v>
      </c>
      <c r="J111" s="198"/>
      <c r="K111" s="198"/>
      <c r="L111" s="198" t="s">
        <v>1948</v>
      </c>
      <c r="M111" s="198"/>
      <c r="N111" s="198"/>
      <c r="O111" s="198"/>
      <c r="P111" s="198"/>
      <c r="R111" s="195" t="s">
        <v>2046</v>
      </c>
      <c r="S111" s="195"/>
      <c r="T111" s="195"/>
      <c r="U111" s="64">
        <v>39.86</v>
      </c>
    </row>
    <row r="112" spans="1:22">
      <c r="R112" s="195"/>
      <c r="S112" s="195"/>
      <c r="T112" s="195"/>
    </row>
    <row r="113" spans="2:21">
      <c r="B113" s="197" t="s">
        <v>2011</v>
      </c>
      <c r="C113" s="197"/>
      <c r="D113" s="197"/>
      <c r="E113" s="197"/>
      <c r="F113" s="197"/>
      <c r="G113" s="197"/>
      <c r="H113" s="197"/>
      <c r="I113" s="198" t="s">
        <v>1924</v>
      </c>
      <c r="J113" s="198"/>
      <c r="K113" s="198"/>
      <c r="L113" s="198" t="s">
        <v>1948</v>
      </c>
      <c r="M113" s="198"/>
      <c r="N113" s="198"/>
      <c r="O113" s="198"/>
      <c r="P113" s="198"/>
      <c r="R113" s="198" t="s">
        <v>2047</v>
      </c>
      <c r="S113" s="198"/>
      <c r="T113" s="198"/>
      <c r="U113" s="64">
        <v>35.76</v>
      </c>
    </row>
    <row r="114" spans="2:21">
      <c r="B114" s="197" t="s">
        <v>2011</v>
      </c>
      <c r="C114" s="197"/>
      <c r="D114" s="197"/>
      <c r="E114" s="197"/>
      <c r="F114" s="197"/>
      <c r="G114" s="197"/>
      <c r="H114" s="197"/>
      <c r="I114" s="198" t="s">
        <v>2048</v>
      </c>
      <c r="J114" s="198"/>
      <c r="K114" s="198"/>
      <c r="L114" s="198" t="s">
        <v>1948</v>
      </c>
      <c r="M114" s="198"/>
      <c r="N114" s="198"/>
      <c r="O114" s="198"/>
      <c r="P114" s="198"/>
      <c r="R114" s="198" t="s">
        <v>2047</v>
      </c>
      <c r="S114" s="198"/>
      <c r="T114" s="198"/>
      <c r="U114" s="64">
        <v>78.48</v>
      </c>
    </row>
    <row r="115" spans="2:21">
      <c r="B115" s="197" t="s">
        <v>1929</v>
      </c>
      <c r="C115" s="197"/>
      <c r="D115" s="197"/>
      <c r="E115" s="197"/>
      <c r="F115" s="197"/>
      <c r="G115" s="197"/>
      <c r="H115" s="197"/>
      <c r="I115" s="198" t="s">
        <v>2049</v>
      </c>
      <c r="J115" s="198"/>
      <c r="K115" s="198"/>
      <c r="L115" s="198" t="s">
        <v>2050</v>
      </c>
      <c r="M115" s="198"/>
      <c r="N115" s="198"/>
      <c r="O115" s="198"/>
      <c r="P115" s="198"/>
      <c r="R115" s="198" t="s">
        <v>2051</v>
      </c>
      <c r="S115" s="198"/>
      <c r="T115" s="198"/>
      <c r="U115" s="64">
        <v>-21.6</v>
      </c>
    </row>
    <row r="116" spans="2:21">
      <c r="B116" s="197" t="s">
        <v>1929</v>
      </c>
      <c r="C116" s="197"/>
      <c r="D116" s="197"/>
      <c r="E116" s="197"/>
      <c r="F116" s="197"/>
      <c r="G116" s="197"/>
      <c r="H116" s="197"/>
      <c r="I116" s="198" t="s">
        <v>2049</v>
      </c>
      <c r="J116" s="198"/>
      <c r="K116" s="198"/>
      <c r="L116" s="198" t="s">
        <v>2050</v>
      </c>
      <c r="M116" s="198"/>
      <c r="N116" s="198"/>
      <c r="O116" s="198"/>
      <c r="P116" s="198"/>
      <c r="R116" s="198" t="s">
        <v>2051</v>
      </c>
      <c r="S116" s="198"/>
      <c r="T116" s="198"/>
      <c r="U116" s="64">
        <v>-15.9</v>
      </c>
    </row>
    <row r="117" spans="2:21">
      <c r="B117" s="197" t="s">
        <v>1929</v>
      </c>
      <c r="C117" s="197"/>
      <c r="D117" s="197"/>
      <c r="E117" s="197"/>
      <c r="F117" s="197"/>
      <c r="G117" s="197"/>
      <c r="H117" s="197"/>
      <c r="I117" s="198" t="s">
        <v>2052</v>
      </c>
      <c r="J117" s="198"/>
      <c r="K117" s="198"/>
      <c r="L117" s="198" t="s">
        <v>1919</v>
      </c>
      <c r="M117" s="198"/>
      <c r="N117" s="198"/>
      <c r="O117" s="198"/>
      <c r="P117" s="198"/>
      <c r="R117" s="198" t="s">
        <v>2038</v>
      </c>
      <c r="S117" s="198"/>
      <c r="T117" s="198"/>
      <c r="U117" s="64">
        <v>74.87</v>
      </c>
    </row>
    <row r="118" spans="2:21">
      <c r="B118" s="197" t="s">
        <v>1929</v>
      </c>
      <c r="C118" s="197"/>
      <c r="D118" s="197"/>
      <c r="E118" s="197"/>
      <c r="F118" s="197"/>
      <c r="G118" s="197"/>
      <c r="H118" s="197"/>
      <c r="I118" s="198" t="s">
        <v>2053</v>
      </c>
      <c r="J118" s="198"/>
      <c r="K118" s="198"/>
      <c r="L118" s="198" t="s">
        <v>2050</v>
      </c>
      <c r="M118" s="198"/>
      <c r="N118" s="198"/>
      <c r="O118" s="198"/>
      <c r="P118" s="198"/>
      <c r="R118" s="198" t="s">
        <v>2051</v>
      </c>
      <c r="S118" s="198"/>
      <c r="T118" s="198"/>
      <c r="U118" s="64">
        <v>-15.11</v>
      </c>
    </row>
    <row r="119" spans="2:21">
      <c r="B119" s="197" t="s">
        <v>2018</v>
      </c>
      <c r="C119" s="197"/>
      <c r="D119" s="197"/>
      <c r="E119" s="197"/>
      <c r="F119" s="197"/>
      <c r="G119" s="197"/>
      <c r="H119" s="197"/>
      <c r="I119" s="198" t="s">
        <v>2054</v>
      </c>
      <c r="J119" s="198"/>
      <c r="K119" s="198"/>
      <c r="L119" s="198" t="s">
        <v>2050</v>
      </c>
      <c r="M119" s="198"/>
      <c r="N119" s="198"/>
      <c r="O119" s="198"/>
      <c r="P119" s="198"/>
      <c r="R119" s="198" t="s">
        <v>2055</v>
      </c>
      <c r="S119" s="198"/>
      <c r="T119" s="198"/>
      <c r="U119" s="64">
        <v>99</v>
      </c>
    </row>
    <row r="120" spans="2:21">
      <c r="B120" s="197" t="s">
        <v>1933</v>
      </c>
      <c r="C120" s="197"/>
      <c r="D120" s="197"/>
      <c r="E120" s="197"/>
      <c r="F120" s="197"/>
      <c r="G120" s="197"/>
      <c r="H120" s="197"/>
      <c r="I120" s="198" t="s">
        <v>2056</v>
      </c>
      <c r="J120" s="198"/>
      <c r="K120" s="198"/>
      <c r="L120" s="198" t="s">
        <v>1919</v>
      </c>
      <c r="M120" s="198"/>
      <c r="N120" s="198"/>
      <c r="O120" s="198"/>
      <c r="P120" s="198"/>
      <c r="R120" s="198" t="s">
        <v>2038</v>
      </c>
      <c r="S120" s="198"/>
      <c r="T120" s="198"/>
      <c r="U120" s="64">
        <v>68.33</v>
      </c>
    </row>
    <row r="121" spans="2:21">
      <c r="B121" s="197" t="s">
        <v>2057</v>
      </c>
      <c r="C121" s="197"/>
      <c r="D121" s="197"/>
      <c r="E121" s="197"/>
      <c r="F121" s="197"/>
      <c r="G121" s="197"/>
      <c r="H121" s="197"/>
      <c r="I121" s="198" t="s">
        <v>2058</v>
      </c>
      <c r="J121" s="198"/>
      <c r="K121" s="198"/>
      <c r="L121" s="198" t="s">
        <v>1948</v>
      </c>
      <c r="M121" s="198"/>
      <c r="N121" s="198"/>
      <c r="O121" s="198"/>
      <c r="P121" s="198"/>
      <c r="R121" s="198" t="s">
        <v>2047</v>
      </c>
      <c r="S121" s="198"/>
      <c r="T121" s="198"/>
      <c r="U121" s="64">
        <v>53.64</v>
      </c>
    </row>
    <row r="122" spans="2:21">
      <c r="B122" s="197" t="s">
        <v>2057</v>
      </c>
      <c r="C122" s="197"/>
      <c r="D122" s="197"/>
      <c r="E122" s="197"/>
      <c r="F122" s="197"/>
      <c r="G122" s="197"/>
      <c r="H122" s="197"/>
      <c r="I122" s="198" t="s">
        <v>2059</v>
      </c>
      <c r="J122" s="198"/>
      <c r="K122" s="198"/>
      <c r="L122" s="198" t="s">
        <v>1948</v>
      </c>
      <c r="M122" s="198"/>
      <c r="N122" s="198"/>
      <c r="O122" s="198"/>
      <c r="P122" s="198"/>
      <c r="R122" s="198" t="s">
        <v>2047</v>
      </c>
      <c r="S122" s="198"/>
      <c r="T122" s="198"/>
      <c r="U122" s="64">
        <v>17.88</v>
      </c>
    </row>
    <row r="123" spans="2:21">
      <c r="B123" s="197" t="s">
        <v>2057</v>
      </c>
      <c r="C123" s="197"/>
      <c r="D123" s="197"/>
      <c r="E123" s="197"/>
      <c r="F123" s="197"/>
      <c r="G123" s="197"/>
      <c r="H123" s="197"/>
      <c r="I123" s="198" t="s">
        <v>1938</v>
      </c>
      <c r="J123" s="198"/>
      <c r="K123" s="198"/>
      <c r="L123" s="198" t="s">
        <v>1939</v>
      </c>
      <c r="M123" s="198"/>
      <c r="N123" s="198"/>
      <c r="O123" s="198"/>
      <c r="P123" s="198"/>
      <c r="R123" s="195" t="s">
        <v>2060</v>
      </c>
      <c r="S123" s="195"/>
      <c r="T123" s="195"/>
      <c r="U123" s="64">
        <v>425</v>
      </c>
    </row>
    <row r="124" spans="2:21">
      <c r="R124" s="195"/>
      <c r="S124" s="195"/>
      <c r="T124" s="195"/>
    </row>
    <row r="125" spans="2:21">
      <c r="B125" s="197" t="s">
        <v>1937</v>
      </c>
      <c r="C125" s="197"/>
      <c r="D125" s="197"/>
      <c r="E125" s="197"/>
      <c r="F125" s="197"/>
      <c r="G125" s="197"/>
      <c r="H125" s="197"/>
      <c r="I125" s="198" t="s">
        <v>2061</v>
      </c>
      <c r="J125" s="198"/>
      <c r="K125" s="198"/>
      <c r="L125" s="198" t="s">
        <v>1948</v>
      </c>
      <c r="M125" s="198"/>
      <c r="N125" s="198"/>
      <c r="O125" s="198"/>
      <c r="P125" s="198"/>
      <c r="R125" s="198" t="s">
        <v>2062</v>
      </c>
      <c r="S125" s="198"/>
      <c r="T125" s="198"/>
      <c r="U125" s="64">
        <v>179.8</v>
      </c>
    </row>
    <row r="126" spans="2:21">
      <c r="B126" s="197" t="s">
        <v>1941</v>
      </c>
      <c r="C126" s="197"/>
      <c r="D126" s="197"/>
      <c r="E126" s="197"/>
      <c r="F126" s="197"/>
      <c r="G126" s="197"/>
      <c r="H126" s="197"/>
      <c r="I126" s="198" t="s">
        <v>1980</v>
      </c>
      <c r="J126" s="198"/>
      <c r="K126" s="198"/>
      <c r="L126" s="198" t="s">
        <v>1981</v>
      </c>
      <c r="M126" s="198"/>
      <c r="N126" s="198"/>
      <c r="O126" s="198"/>
      <c r="P126" s="198"/>
      <c r="R126" s="198" t="s">
        <v>2063</v>
      </c>
      <c r="S126" s="198"/>
      <c r="T126" s="198"/>
      <c r="U126" s="64">
        <v>15</v>
      </c>
    </row>
    <row r="127" spans="2:21">
      <c r="B127" s="197" t="s">
        <v>1941</v>
      </c>
      <c r="C127" s="197"/>
      <c r="D127" s="197"/>
      <c r="E127" s="197"/>
      <c r="F127" s="197"/>
      <c r="G127" s="197"/>
      <c r="H127" s="197"/>
      <c r="I127" s="198" t="s">
        <v>1980</v>
      </c>
      <c r="J127" s="198"/>
      <c r="K127" s="198"/>
      <c r="L127" s="198" t="s">
        <v>1981</v>
      </c>
      <c r="M127" s="198"/>
      <c r="N127" s="198"/>
      <c r="O127" s="198"/>
      <c r="P127" s="198"/>
      <c r="R127" s="198" t="s">
        <v>2063</v>
      </c>
      <c r="S127" s="198"/>
      <c r="T127" s="198"/>
      <c r="U127" s="64">
        <v>99.5</v>
      </c>
    </row>
    <row r="128" spans="2:21">
      <c r="B128" s="197" t="s">
        <v>2041</v>
      </c>
      <c r="C128" s="197"/>
      <c r="D128" s="197"/>
      <c r="E128" s="197"/>
      <c r="F128" s="197"/>
      <c r="G128" s="197"/>
      <c r="H128" s="197"/>
      <c r="I128" s="198" t="s">
        <v>2064</v>
      </c>
      <c r="J128" s="198"/>
      <c r="K128" s="198"/>
      <c r="L128" s="198" t="s">
        <v>1919</v>
      </c>
      <c r="M128" s="198"/>
      <c r="N128" s="198"/>
      <c r="O128" s="198"/>
      <c r="P128" s="198"/>
      <c r="R128" s="195" t="s">
        <v>2065</v>
      </c>
      <c r="S128" s="195"/>
      <c r="T128" s="195"/>
      <c r="U128" s="64">
        <v>159.4</v>
      </c>
    </row>
    <row r="129" spans="1:22">
      <c r="R129" s="195"/>
      <c r="S129" s="195"/>
      <c r="T129" s="195"/>
    </row>
    <row r="130" spans="1:22">
      <c r="B130" s="197" t="s">
        <v>2066</v>
      </c>
      <c r="C130" s="197"/>
      <c r="D130" s="197"/>
      <c r="E130" s="197"/>
      <c r="F130" s="197"/>
      <c r="G130" s="197"/>
      <c r="H130" s="197"/>
      <c r="I130" s="198" t="s">
        <v>2067</v>
      </c>
      <c r="J130" s="198"/>
      <c r="K130" s="198"/>
      <c r="L130" s="198" t="s">
        <v>2050</v>
      </c>
      <c r="M130" s="198"/>
      <c r="N130" s="198"/>
      <c r="O130" s="198"/>
      <c r="P130" s="198"/>
      <c r="R130" s="198" t="s">
        <v>2068</v>
      </c>
      <c r="S130" s="198"/>
      <c r="T130" s="198"/>
      <c r="U130" s="64">
        <v>57.25</v>
      </c>
    </row>
    <row r="131" spans="1:22" ht="6" customHeight="1"/>
    <row r="132" spans="1:22">
      <c r="D132" s="63" t="s">
        <v>1</v>
      </c>
      <c r="F132" s="63" t="s">
        <v>1</v>
      </c>
      <c r="H132" s="63" t="s">
        <v>1</v>
      </c>
      <c r="O132" s="191" t="s">
        <v>2044</v>
      </c>
      <c r="P132" s="191"/>
      <c r="Q132" s="191"/>
      <c r="R132" s="191"/>
      <c r="S132" s="191"/>
      <c r="U132" s="65">
        <v>1351.16</v>
      </c>
    </row>
    <row r="133" spans="1:22" ht="408.75" customHeight="1"/>
    <row r="134" spans="1:22" ht="11.25" customHeight="1"/>
    <row r="135" spans="1:22" ht="13.5" customHeight="1">
      <c r="A135" s="195" t="s">
        <v>2003</v>
      </c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P135" s="196" t="s">
        <v>2069</v>
      </c>
      <c r="Q135" s="196"/>
      <c r="R135" s="196"/>
      <c r="S135" s="196"/>
      <c r="T135" s="196"/>
      <c r="U135" s="196"/>
      <c r="V135" s="196"/>
    </row>
    <row r="136" spans="1:22" ht="20.25" customHeight="1">
      <c r="A136" s="199" t="s">
        <v>2005</v>
      </c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</row>
    <row r="137" spans="1:22" ht="7.5" customHeight="1"/>
    <row r="138" spans="1:22">
      <c r="A138" s="200" t="s">
        <v>2070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</row>
    <row r="139" spans="1:22" ht="6" customHeight="1"/>
    <row r="140" spans="1:22">
      <c r="B140" s="197" t="s">
        <v>1946</v>
      </c>
      <c r="C140" s="197"/>
      <c r="D140" s="197"/>
      <c r="E140" s="197"/>
      <c r="F140" s="197"/>
      <c r="G140" s="197"/>
      <c r="H140" s="197"/>
      <c r="I140" s="198" t="s">
        <v>2071</v>
      </c>
      <c r="J140" s="198"/>
      <c r="K140" s="198"/>
      <c r="L140" s="198" t="s">
        <v>1989</v>
      </c>
      <c r="M140" s="198"/>
      <c r="N140" s="198"/>
      <c r="O140" s="198"/>
      <c r="P140" s="198"/>
      <c r="R140" s="195" t="s">
        <v>2072</v>
      </c>
      <c r="S140" s="195"/>
      <c r="T140" s="195"/>
      <c r="U140" s="64">
        <v>266.97000000000003</v>
      </c>
    </row>
    <row r="141" spans="1:22">
      <c r="R141" s="195"/>
      <c r="S141" s="195"/>
      <c r="T141" s="195"/>
    </row>
    <row r="142" spans="1:22">
      <c r="B142" s="197" t="s">
        <v>1921</v>
      </c>
      <c r="C142" s="197"/>
      <c r="D142" s="197"/>
      <c r="E142" s="197"/>
      <c r="F142" s="197"/>
      <c r="G142" s="197"/>
      <c r="H142" s="197"/>
      <c r="I142" s="198" t="s">
        <v>1983</v>
      </c>
      <c r="J142" s="198"/>
      <c r="K142" s="198"/>
      <c r="L142" s="198" t="s">
        <v>1981</v>
      </c>
      <c r="M142" s="198"/>
      <c r="N142" s="198"/>
      <c r="O142" s="198"/>
      <c r="P142" s="198"/>
      <c r="R142" s="195" t="s">
        <v>2073</v>
      </c>
      <c r="S142" s="195"/>
      <c r="T142" s="195"/>
      <c r="U142" s="64">
        <v>2229.2600000000002</v>
      </c>
    </row>
    <row r="143" spans="1:22">
      <c r="R143" s="195"/>
      <c r="S143" s="195"/>
      <c r="T143" s="195"/>
    </row>
    <row r="144" spans="1:22">
      <c r="B144" s="197" t="s">
        <v>1985</v>
      </c>
      <c r="C144" s="197"/>
      <c r="D144" s="197"/>
      <c r="E144" s="197"/>
      <c r="F144" s="197"/>
      <c r="G144" s="197"/>
      <c r="H144" s="197"/>
      <c r="I144" s="198" t="s">
        <v>1986</v>
      </c>
      <c r="J144" s="198"/>
      <c r="K144" s="198"/>
      <c r="L144" s="198" t="s">
        <v>1939</v>
      </c>
      <c r="M144" s="198"/>
      <c r="N144" s="198"/>
      <c r="O144" s="198"/>
      <c r="P144" s="198"/>
      <c r="R144" s="195" t="s">
        <v>2074</v>
      </c>
      <c r="S144" s="195"/>
      <c r="T144" s="195"/>
      <c r="U144" s="64">
        <v>-899</v>
      </c>
    </row>
    <row r="145" spans="2:21">
      <c r="R145" s="195"/>
      <c r="S145" s="195"/>
      <c r="T145" s="195"/>
    </row>
    <row r="146" spans="2:21">
      <c r="B146" s="197" t="s">
        <v>1923</v>
      </c>
      <c r="C146" s="197"/>
      <c r="D146" s="197"/>
      <c r="E146" s="197"/>
      <c r="F146" s="197"/>
      <c r="G146" s="197"/>
      <c r="H146" s="197"/>
      <c r="I146" s="198" t="s">
        <v>1924</v>
      </c>
      <c r="J146" s="198"/>
      <c r="K146" s="198"/>
      <c r="L146" s="198" t="s">
        <v>1948</v>
      </c>
      <c r="M146" s="198"/>
      <c r="N146" s="198"/>
      <c r="O146" s="198"/>
      <c r="P146" s="198"/>
      <c r="R146" s="198" t="s">
        <v>2075</v>
      </c>
      <c r="S146" s="198"/>
      <c r="T146" s="198"/>
      <c r="U146" s="64">
        <v>63.66</v>
      </c>
    </row>
    <row r="147" spans="2:21">
      <c r="B147" s="197" t="s">
        <v>2076</v>
      </c>
      <c r="C147" s="197"/>
      <c r="D147" s="197"/>
      <c r="E147" s="197"/>
      <c r="F147" s="197"/>
      <c r="G147" s="197"/>
      <c r="H147" s="197"/>
      <c r="I147" s="198" t="s">
        <v>2077</v>
      </c>
      <c r="J147" s="198"/>
      <c r="K147" s="198"/>
      <c r="L147" s="198" t="s">
        <v>1948</v>
      </c>
      <c r="M147" s="198"/>
      <c r="N147" s="198"/>
      <c r="O147" s="198"/>
      <c r="P147" s="198"/>
      <c r="R147" s="198" t="s">
        <v>2075</v>
      </c>
      <c r="S147" s="198"/>
      <c r="T147" s="198"/>
      <c r="U147" s="64">
        <v>11.29</v>
      </c>
    </row>
    <row r="148" spans="2:21">
      <c r="B148" s="197" t="s">
        <v>2018</v>
      </c>
      <c r="C148" s="197"/>
      <c r="D148" s="197"/>
      <c r="E148" s="197"/>
      <c r="F148" s="197"/>
      <c r="G148" s="197"/>
      <c r="H148" s="197"/>
      <c r="I148" s="198" t="s">
        <v>2078</v>
      </c>
      <c r="J148" s="198"/>
      <c r="K148" s="198"/>
      <c r="L148" s="198" t="s">
        <v>1989</v>
      </c>
      <c r="M148" s="198"/>
      <c r="N148" s="198"/>
      <c r="O148" s="198"/>
      <c r="P148" s="198"/>
      <c r="R148" s="195" t="s">
        <v>2079</v>
      </c>
      <c r="S148" s="195"/>
      <c r="T148" s="195"/>
      <c r="U148" s="64">
        <v>9.99</v>
      </c>
    </row>
    <row r="149" spans="2:21">
      <c r="R149" s="195"/>
      <c r="S149" s="195"/>
      <c r="T149" s="195"/>
    </row>
    <row r="150" spans="2:21">
      <c r="B150" s="197" t="s">
        <v>2018</v>
      </c>
      <c r="C150" s="197"/>
      <c r="D150" s="197"/>
      <c r="E150" s="197"/>
      <c r="F150" s="197"/>
      <c r="G150" s="197"/>
      <c r="H150" s="197"/>
      <c r="I150" s="198" t="s">
        <v>2080</v>
      </c>
      <c r="J150" s="198"/>
      <c r="K150" s="198"/>
      <c r="L150" s="198" t="s">
        <v>1989</v>
      </c>
      <c r="M150" s="198"/>
      <c r="N150" s="198"/>
      <c r="O150" s="198"/>
      <c r="P150" s="198"/>
      <c r="R150" s="195" t="s">
        <v>2081</v>
      </c>
      <c r="S150" s="195"/>
      <c r="T150" s="195"/>
      <c r="U150" s="64">
        <v>24.27</v>
      </c>
    </row>
    <row r="151" spans="2:21">
      <c r="R151" s="195"/>
      <c r="S151" s="195"/>
      <c r="T151" s="195"/>
    </row>
    <row r="152" spans="2:21">
      <c r="B152" s="197" t="s">
        <v>1933</v>
      </c>
      <c r="C152" s="197"/>
      <c r="D152" s="197"/>
      <c r="E152" s="197"/>
      <c r="F152" s="197"/>
      <c r="G152" s="197"/>
      <c r="H152" s="197"/>
      <c r="I152" s="198" t="s">
        <v>2082</v>
      </c>
      <c r="J152" s="198"/>
      <c r="K152" s="198"/>
      <c r="L152" s="198" t="s">
        <v>1919</v>
      </c>
      <c r="M152" s="198"/>
      <c r="N152" s="198"/>
      <c r="O152" s="198"/>
      <c r="P152" s="198"/>
      <c r="R152" s="195" t="s">
        <v>2083</v>
      </c>
      <c r="S152" s="195"/>
      <c r="T152" s="195"/>
      <c r="U152" s="64">
        <v>151.35</v>
      </c>
    </row>
    <row r="153" spans="2:21">
      <c r="R153" s="195"/>
      <c r="S153" s="195"/>
      <c r="T153" s="195"/>
    </row>
    <row r="154" spans="2:21">
      <c r="B154" s="197" t="s">
        <v>1933</v>
      </c>
      <c r="C154" s="197"/>
      <c r="D154" s="197"/>
      <c r="E154" s="197"/>
      <c r="F154" s="197"/>
      <c r="G154" s="197"/>
      <c r="H154" s="197"/>
      <c r="I154" s="198" t="s">
        <v>2084</v>
      </c>
      <c r="J154" s="198"/>
      <c r="K154" s="198"/>
      <c r="L154" s="198" t="s">
        <v>1989</v>
      </c>
      <c r="M154" s="198"/>
      <c r="N154" s="198"/>
      <c r="O154" s="198"/>
      <c r="P154" s="198"/>
      <c r="R154" s="195" t="s">
        <v>2085</v>
      </c>
      <c r="S154" s="195"/>
      <c r="T154" s="195"/>
      <c r="U154" s="64">
        <v>9.81</v>
      </c>
    </row>
    <row r="155" spans="2:21">
      <c r="R155" s="195"/>
      <c r="S155" s="195"/>
      <c r="T155" s="195"/>
    </row>
    <row r="156" spans="2:21">
      <c r="B156" s="197" t="s">
        <v>2057</v>
      </c>
      <c r="C156" s="197"/>
      <c r="D156" s="197"/>
      <c r="E156" s="197"/>
      <c r="F156" s="197"/>
      <c r="G156" s="197"/>
      <c r="H156" s="197"/>
      <c r="I156" s="198" t="s">
        <v>2059</v>
      </c>
      <c r="J156" s="198"/>
      <c r="K156" s="198"/>
      <c r="L156" s="198" t="s">
        <v>1948</v>
      </c>
      <c r="M156" s="198"/>
      <c r="N156" s="198"/>
      <c r="O156" s="198"/>
      <c r="P156" s="198"/>
      <c r="R156" s="198" t="s">
        <v>2075</v>
      </c>
      <c r="S156" s="198"/>
      <c r="T156" s="198"/>
      <c r="U156" s="64">
        <v>73.739999999999995</v>
      </c>
    </row>
    <row r="157" spans="2:21">
      <c r="B157" s="197" t="s">
        <v>2057</v>
      </c>
      <c r="C157" s="197"/>
      <c r="D157" s="197"/>
      <c r="E157" s="197"/>
      <c r="F157" s="197"/>
      <c r="G157" s="197"/>
      <c r="H157" s="197"/>
      <c r="I157" s="198" t="s">
        <v>2086</v>
      </c>
      <c r="J157" s="198"/>
      <c r="K157" s="198"/>
      <c r="L157" s="198" t="s">
        <v>1989</v>
      </c>
      <c r="M157" s="198"/>
      <c r="N157" s="198"/>
      <c r="O157" s="198"/>
      <c r="P157" s="198"/>
      <c r="R157" s="195" t="s">
        <v>2087</v>
      </c>
      <c r="S157" s="195"/>
      <c r="T157" s="195"/>
      <c r="U157" s="64">
        <v>14.93</v>
      </c>
    </row>
    <row r="158" spans="2:21">
      <c r="R158" s="195"/>
      <c r="S158" s="195"/>
      <c r="T158" s="195"/>
    </row>
    <row r="159" spans="2:21">
      <c r="B159" s="197" t="s">
        <v>2057</v>
      </c>
      <c r="C159" s="197"/>
      <c r="D159" s="197"/>
      <c r="E159" s="197"/>
      <c r="F159" s="197"/>
      <c r="G159" s="197"/>
      <c r="H159" s="197"/>
      <c r="I159" s="198" t="s">
        <v>2088</v>
      </c>
      <c r="J159" s="198"/>
      <c r="K159" s="198"/>
      <c r="L159" s="198" t="s">
        <v>1989</v>
      </c>
      <c r="M159" s="198"/>
      <c r="N159" s="198"/>
      <c r="O159" s="198"/>
      <c r="P159" s="198"/>
      <c r="R159" s="195" t="s">
        <v>2087</v>
      </c>
      <c r="S159" s="195"/>
      <c r="T159" s="195"/>
      <c r="U159" s="64">
        <v>10.93</v>
      </c>
    </row>
    <row r="160" spans="2:21">
      <c r="R160" s="195"/>
      <c r="S160" s="195"/>
      <c r="T160" s="195"/>
    </row>
    <row r="161" spans="2:21">
      <c r="B161" s="197" t="s">
        <v>1937</v>
      </c>
      <c r="C161" s="197"/>
      <c r="D161" s="197"/>
      <c r="E161" s="197"/>
      <c r="F161" s="197"/>
      <c r="G161" s="197"/>
      <c r="H161" s="197"/>
      <c r="I161" s="198" t="s">
        <v>2089</v>
      </c>
      <c r="J161" s="198"/>
      <c r="K161" s="198"/>
      <c r="L161" s="198" t="s">
        <v>1989</v>
      </c>
      <c r="M161" s="198"/>
      <c r="N161" s="198"/>
      <c r="O161" s="198"/>
      <c r="P161" s="198"/>
      <c r="R161" s="195" t="s">
        <v>2090</v>
      </c>
      <c r="S161" s="195"/>
      <c r="T161" s="195"/>
      <c r="U161" s="64">
        <v>20</v>
      </c>
    </row>
    <row r="162" spans="2:21">
      <c r="R162" s="195"/>
      <c r="S162" s="195"/>
      <c r="T162" s="195"/>
    </row>
    <row r="163" spans="2:21">
      <c r="B163" s="197" t="s">
        <v>1937</v>
      </c>
      <c r="C163" s="197"/>
      <c r="D163" s="197"/>
      <c r="E163" s="197"/>
      <c r="F163" s="197"/>
      <c r="G163" s="197"/>
      <c r="H163" s="197"/>
      <c r="I163" s="198" t="s">
        <v>2023</v>
      </c>
      <c r="J163" s="198"/>
      <c r="K163" s="198"/>
      <c r="L163" s="198" t="s">
        <v>1931</v>
      </c>
      <c r="M163" s="198"/>
      <c r="N163" s="198"/>
      <c r="O163" s="198"/>
      <c r="P163" s="198"/>
      <c r="R163" s="195" t="s">
        <v>2091</v>
      </c>
      <c r="S163" s="195"/>
      <c r="T163" s="195"/>
      <c r="U163" s="64">
        <v>528.41999999999996</v>
      </c>
    </row>
    <row r="164" spans="2:21">
      <c r="R164" s="195"/>
      <c r="S164" s="195"/>
      <c r="T164" s="195"/>
    </row>
    <row r="165" spans="2:21">
      <c r="B165" s="197" t="s">
        <v>1937</v>
      </c>
      <c r="C165" s="197"/>
      <c r="D165" s="197"/>
      <c r="E165" s="197"/>
      <c r="F165" s="197"/>
      <c r="G165" s="197"/>
      <c r="H165" s="197"/>
      <c r="I165" s="198" t="s">
        <v>2092</v>
      </c>
      <c r="J165" s="198"/>
      <c r="K165" s="198"/>
      <c r="L165" s="198" t="s">
        <v>1989</v>
      </c>
      <c r="M165" s="198"/>
      <c r="N165" s="198"/>
      <c r="O165" s="198"/>
      <c r="P165" s="198"/>
      <c r="R165" s="195" t="s">
        <v>2093</v>
      </c>
      <c r="S165" s="195"/>
      <c r="T165" s="195"/>
      <c r="U165" s="64">
        <v>13.86</v>
      </c>
    </row>
    <row r="166" spans="2:21">
      <c r="R166" s="195"/>
      <c r="S166" s="195"/>
      <c r="T166" s="195"/>
    </row>
    <row r="167" spans="2:21">
      <c r="B167" s="197" t="s">
        <v>1937</v>
      </c>
      <c r="C167" s="197"/>
      <c r="D167" s="197"/>
      <c r="E167" s="197"/>
      <c r="F167" s="197"/>
      <c r="G167" s="197"/>
      <c r="H167" s="197"/>
      <c r="I167" s="198" t="s">
        <v>2094</v>
      </c>
      <c r="J167" s="198"/>
      <c r="K167" s="198"/>
      <c r="L167" s="198" t="s">
        <v>1989</v>
      </c>
      <c r="M167" s="198"/>
      <c r="N167" s="198"/>
      <c r="O167" s="198"/>
      <c r="P167" s="198"/>
      <c r="R167" s="195" t="s">
        <v>2093</v>
      </c>
      <c r="S167" s="195"/>
      <c r="T167" s="195"/>
      <c r="U167" s="64">
        <v>13.86</v>
      </c>
    </row>
    <row r="168" spans="2:21">
      <c r="R168" s="195"/>
      <c r="S168" s="195"/>
      <c r="T168" s="195"/>
    </row>
    <row r="169" spans="2:21">
      <c r="B169" s="197" t="s">
        <v>1937</v>
      </c>
      <c r="C169" s="197"/>
      <c r="D169" s="197"/>
      <c r="E169" s="197"/>
      <c r="F169" s="197"/>
      <c r="G169" s="197"/>
      <c r="H169" s="197"/>
      <c r="I169" s="198" t="s">
        <v>2095</v>
      </c>
      <c r="J169" s="198"/>
      <c r="K169" s="198"/>
      <c r="L169" s="198" t="s">
        <v>1989</v>
      </c>
      <c r="M169" s="198"/>
      <c r="N169" s="198"/>
      <c r="O169" s="198"/>
      <c r="P169" s="198"/>
      <c r="R169" s="195" t="s">
        <v>2093</v>
      </c>
      <c r="S169" s="195"/>
      <c r="T169" s="195"/>
      <c r="U169" s="64">
        <v>10.99</v>
      </c>
    </row>
    <row r="170" spans="2:21">
      <c r="R170" s="195"/>
      <c r="S170" s="195"/>
      <c r="T170" s="195"/>
    </row>
    <row r="171" spans="2:21">
      <c r="B171" s="197" t="s">
        <v>2026</v>
      </c>
      <c r="C171" s="197"/>
      <c r="D171" s="197"/>
      <c r="E171" s="197"/>
      <c r="F171" s="197"/>
      <c r="G171" s="197"/>
      <c r="H171" s="197"/>
      <c r="I171" s="198" t="s">
        <v>2023</v>
      </c>
      <c r="J171" s="198"/>
      <c r="K171" s="198"/>
      <c r="L171" s="198" t="s">
        <v>1931</v>
      </c>
      <c r="M171" s="198"/>
      <c r="N171" s="198"/>
      <c r="O171" s="198"/>
      <c r="P171" s="198"/>
      <c r="R171" s="195" t="s">
        <v>2096</v>
      </c>
      <c r="S171" s="195"/>
      <c r="T171" s="195"/>
      <c r="U171" s="64">
        <v>176.14</v>
      </c>
    </row>
    <row r="172" spans="2:21">
      <c r="R172" s="195"/>
      <c r="S172" s="195"/>
      <c r="T172" s="195"/>
    </row>
    <row r="173" spans="2:21">
      <c r="B173" s="197" t="s">
        <v>2026</v>
      </c>
      <c r="C173" s="197"/>
      <c r="D173" s="197"/>
      <c r="E173" s="197"/>
      <c r="F173" s="197"/>
      <c r="G173" s="197"/>
      <c r="H173" s="197"/>
      <c r="I173" s="198" t="s">
        <v>2097</v>
      </c>
      <c r="J173" s="198"/>
      <c r="K173" s="198"/>
      <c r="L173" s="198" t="s">
        <v>1989</v>
      </c>
      <c r="M173" s="198"/>
      <c r="N173" s="198"/>
      <c r="O173" s="198"/>
      <c r="P173" s="198"/>
      <c r="R173" s="195" t="s">
        <v>2098</v>
      </c>
      <c r="S173" s="195"/>
      <c r="T173" s="195"/>
      <c r="U173" s="64">
        <v>33.909999999999997</v>
      </c>
    </row>
    <row r="174" spans="2:21">
      <c r="R174" s="195"/>
      <c r="S174" s="195"/>
      <c r="T174" s="195"/>
    </row>
    <row r="175" spans="2:21">
      <c r="B175" s="197" t="s">
        <v>1941</v>
      </c>
      <c r="C175" s="197"/>
      <c r="D175" s="197"/>
      <c r="E175" s="197"/>
      <c r="F175" s="197"/>
      <c r="G175" s="197"/>
      <c r="H175" s="197"/>
      <c r="I175" s="198" t="s">
        <v>1969</v>
      </c>
      <c r="J175" s="198"/>
      <c r="K175" s="198"/>
      <c r="L175" s="198" t="s">
        <v>1919</v>
      </c>
      <c r="M175" s="198"/>
      <c r="N175" s="198"/>
      <c r="O175" s="198"/>
      <c r="P175" s="198"/>
      <c r="R175" s="198" t="s">
        <v>2099</v>
      </c>
      <c r="S175" s="198"/>
      <c r="T175" s="198"/>
      <c r="U175" s="64">
        <v>130.77000000000001</v>
      </c>
    </row>
    <row r="176" spans="2:21">
      <c r="B176" s="197" t="s">
        <v>2041</v>
      </c>
      <c r="C176" s="197"/>
      <c r="D176" s="197"/>
      <c r="E176" s="197"/>
      <c r="F176" s="197"/>
      <c r="G176" s="197"/>
      <c r="H176" s="197"/>
      <c r="I176" s="198" t="s">
        <v>2100</v>
      </c>
      <c r="J176" s="198"/>
      <c r="K176" s="198"/>
      <c r="L176" s="198" t="s">
        <v>1919</v>
      </c>
      <c r="M176" s="198"/>
      <c r="N176" s="198"/>
      <c r="O176" s="198"/>
      <c r="P176" s="198"/>
      <c r="R176" s="198" t="s">
        <v>2101</v>
      </c>
      <c r="S176" s="198"/>
      <c r="T176" s="198"/>
      <c r="U176" s="64">
        <v>23.43</v>
      </c>
    </row>
    <row r="177" spans="1:22" ht="6" customHeight="1"/>
    <row r="178" spans="1:22">
      <c r="D178" s="63" t="s">
        <v>1</v>
      </c>
      <c r="F178" s="63" t="s">
        <v>1</v>
      </c>
      <c r="H178" s="63" t="s">
        <v>1</v>
      </c>
      <c r="O178" s="191" t="s">
        <v>2070</v>
      </c>
      <c r="P178" s="191"/>
      <c r="Q178" s="191"/>
      <c r="R178" s="191"/>
      <c r="S178" s="191"/>
      <c r="U178" s="65">
        <v>2918.58</v>
      </c>
    </row>
    <row r="179" spans="1:22">
      <c r="A179" s="200" t="s">
        <v>2102</v>
      </c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</row>
    <row r="180" spans="1:22" ht="6" customHeight="1"/>
    <row r="181" spans="1:22">
      <c r="B181" s="197" t="s">
        <v>1968</v>
      </c>
      <c r="C181" s="197"/>
      <c r="D181" s="197"/>
      <c r="E181" s="197"/>
      <c r="F181" s="197"/>
      <c r="G181" s="197"/>
      <c r="H181" s="197"/>
      <c r="I181" s="198" t="s">
        <v>2103</v>
      </c>
      <c r="J181" s="198"/>
      <c r="K181" s="198"/>
      <c r="L181" s="198" t="s">
        <v>1939</v>
      </c>
      <c r="M181" s="198"/>
      <c r="N181" s="198"/>
      <c r="O181" s="198"/>
      <c r="P181" s="198"/>
      <c r="R181" s="195" t="s">
        <v>2104</v>
      </c>
      <c r="S181" s="195"/>
      <c r="T181" s="195"/>
      <c r="U181" s="64">
        <v>450</v>
      </c>
    </row>
    <row r="182" spans="1:22">
      <c r="R182" s="195"/>
      <c r="S182" s="195"/>
      <c r="T182" s="195"/>
    </row>
    <row r="183" spans="1:22">
      <c r="B183" s="197" t="s">
        <v>1921</v>
      </c>
      <c r="C183" s="197"/>
      <c r="D183" s="197"/>
      <c r="E183" s="197"/>
      <c r="F183" s="197"/>
      <c r="G183" s="197"/>
      <c r="H183" s="197"/>
      <c r="I183" s="198" t="s">
        <v>1983</v>
      </c>
      <c r="J183" s="198"/>
      <c r="K183" s="198"/>
      <c r="L183" s="198" t="s">
        <v>1948</v>
      </c>
      <c r="M183" s="198"/>
      <c r="N183" s="198"/>
      <c r="O183" s="198"/>
      <c r="P183" s="198"/>
      <c r="R183" s="195" t="s">
        <v>2105</v>
      </c>
      <c r="S183" s="195"/>
      <c r="T183" s="195"/>
      <c r="U183" s="64">
        <v>341.9</v>
      </c>
    </row>
    <row r="184" spans="1:22">
      <c r="R184" s="195"/>
      <c r="S184" s="195"/>
      <c r="T184" s="195"/>
    </row>
    <row r="185" spans="1:22" ht="6" customHeight="1"/>
    <row r="186" spans="1:22">
      <c r="D186" s="63" t="s">
        <v>1</v>
      </c>
      <c r="F186" s="63" t="s">
        <v>1</v>
      </c>
      <c r="H186" s="63" t="s">
        <v>1</v>
      </c>
      <c r="O186" s="191" t="s">
        <v>2102</v>
      </c>
      <c r="P186" s="191"/>
      <c r="Q186" s="191"/>
      <c r="R186" s="191"/>
      <c r="S186" s="191"/>
      <c r="U186" s="65">
        <v>791.9</v>
      </c>
    </row>
    <row r="187" spans="1:22" ht="135" customHeight="1"/>
    <row r="188" spans="1:22" ht="11.25" customHeight="1"/>
    <row r="189" spans="1:22" ht="13.5" customHeight="1">
      <c r="A189" s="195" t="s">
        <v>2003</v>
      </c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P189" s="196" t="s">
        <v>2106</v>
      </c>
      <c r="Q189" s="196"/>
      <c r="R189" s="196"/>
      <c r="S189" s="196"/>
      <c r="T189" s="196"/>
      <c r="U189" s="196"/>
      <c r="V189" s="196"/>
    </row>
    <row r="190" spans="1:22" ht="20.25" customHeight="1">
      <c r="A190" s="199" t="s">
        <v>2005</v>
      </c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</row>
    <row r="191" spans="1:22" ht="7.5" customHeight="1"/>
    <row r="192" spans="1:22">
      <c r="A192" s="200" t="s">
        <v>2107</v>
      </c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</row>
    <row r="193" spans="2:21" ht="6" customHeight="1"/>
    <row r="194" spans="2:21">
      <c r="B194" s="197" t="s">
        <v>2108</v>
      </c>
      <c r="C194" s="197"/>
      <c r="D194" s="197"/>
      <c r="E194" s="197"/>
      <c r="F194" s="197"/>
      <c r="G194" s="197"/>
      <c r="H194" s="197"/>
      <c r="I194" s="198" t="s">
        <v>2109</v>
      </c>
      <c r="J194" s="198"/>
      <c r="K194" s="198"/>
      <c r="L194" s="198" t="s">
        <v>2110</v>
      </c>
      <c r="M194" s="198"/>
      <c r="N194" s="198"/>
      <c r="O194" s="198"/>
      <c r="P194" s="198"/>
      <c r="R194" s="198" t="s">
        <v>2111</v>
      </c>
      <c r="S194" s="198"/>
      <c r="T194" s="198"/>
      <c r="U194" s="64">
        <v>49.25</v>
      </c>
    </row>
    <row r="195" spans="2:21">
      <c r="B195" s="197" t="s">
        <v>2108</v>
      </c>
      <c r="C195" s="197"/>
      <c r="D195" s="197"/>
      <c r="E195" s="197"/>
      <c r="F195" s="197"/>
      <c r="G195" s="197"/>
      <c r="H195" s="197"/>
      <c r="I195" s="198" t="s">
        <v>2109</v>
      </c>
      <c r="J195" s="198"/>
      <c r="K195" s="198"/>
      <c r="L195" s="198" t="s">
        <v>2110</v>
      </c>
      <c r="M195" s="198"/>
      <c r="N195" s="198"/>
      <c r="O195" s="198"/>
      <c r="P195" s="198"/>
      <c r="R195" s="198" t="s">
        <v>2111</v>
      </c>
      <c r="S195" s="198"/>
      <c r="T195" s="198"/>
      <c r="U195" s="64">
        <v>49.25</v>
      </c>
    </row>
    <row r="196" spans="2:21">
      <c r="B196" s="197" t="s">
        <v>1917</v>
      </c>
      <c r="C196" s="197"/>
      <c r="D196" s="197"/>
      <c r="E196" s="197"/>
      <c r="F196" s="197"/>
      <c r="G196" s="197"/>
      <c r="H196" s="197"/>
      <c r="I196" s="198" t="s">
        <v>2112</v>
      </c>
      <c r="J196" s="198"/>
      <c r="K196" s="198"/>
      <c r="L196" s="198" t="s">
        <v>2113</v>
      </c>
      <c r="M196" s="198"/>
      <c r="N196" s="198"/>
      <c r="O196" s="198"/>
      <c r="P196" s="198"/>
      <c r="R196" s="195" t="s">
        <v>2114</v>
      </c>
      <c r="S196" s="195"/>
      <c r="T196" s="195"/>
      <c r="U196" s="64">
        <v>536.39</v>
      </c>
    </row>
    <row r="197" spans="2:21">
      <c r="R197" s="195"/>
      <c r="S197" s="195"/>
      <c r="T197" s="195"/>
    </row>
    <row r="198" spans="2:21">
      <c r="B198" s="197" t="s">
        <v>1954</v>
      </c>
      <c r="C198" s="197"/>
      <c r="D198" s="197"/>
      <c r="E198" s="197"/>
      <c r="F198" s="197"/>
      <c r="G198" s="197"/>
      <c r="H198" s="197"/>
      <c r="I198" s="198" t="s">
        <v>2109</v>
      </c>
      <c r="J198" s="198"/>
      <c r="K198" s="198"/>
      <c r="L198" s="198" t="s">
        <v>2110</v>
      </c>
      <c r="M198" s="198"/>
      <c r="N198" s="198"/>
      <c r="O198" s="198"/>
      <c r="P198" s="198"/>
      <c r="R198" s="198" t="s">
        <v>2111</v>
      </c>
      <c r="S198" s="198"/>
      <c r="T198" s="198"/>
      <c r="U198" s="64">
        <v>49.25</v>
      </c>
    </row>
    <row r="199" spans="2:21">
      <c r="B199" s="197" t="s">
        <v>1921</v>
      </c>
      <c r="C199" s="197"/>
      <c r="D199" s="197"/>
      <c r="E199" s="197"/>
      <c r="F199" s="197"/>
      <c r="G199" s="197"/>
      <c r="H199" s="197"/>
      <c r="I199" s="198" t="s">
        <v>2109</v>
      </c>
      <c r="J199" s="198"/>
      <c r="K199" s="198"/>
      <c r="L199" s="198" t="s">
        <v>2110</v>
      </c>
      <c r="M199" s="198"/>
      <c r="N199" s="198"/>
      <c r="O199" s="198"/>
      <c r="P199" s="198"/>
      <c r="R199" s="198" t="s">
        <v>2111</v>
      </c>
      <c r="S199" s="198"/>
      <c r="T199" s="198"/>
      <c r="U199" s="64">
        <v>49.25</v>
      </c>
    </row>
    <row r="200" spans="2:21">
      <c r="B200" s="197" t="s">
        <v>1921</v>
      </c>
      <c r="C200" s="197"/>
      <c r="D200" s="197"/>
      <c r="E200" s="197"/>
      <c r="F200" s="197"/>
      <c r="G200" s="197"/>
      <c r="H200" s="197"/>
      <c r="I200" s="198" t="s">
        <v>2109</v>
      </c>
      <c r="J200" s="198"/>
      <c r="K200" s="198"/>
      <c r="L200" s="198" t="s">
        <v>2110</v>
      </c>
      <c r="M200" s="198"/>
      <c r="N200" s="198"/>
      <c r="O200" s="198"/>
      <c r="P200" s="198"/>
      <c r="R200" s="198" t="s">
        <v>2111</v>
      </c>
      <c r="S200" s="198"/>
      <c r="T200" s="198"/>
      <c r="U200" s="64">
        <v>49.25</v>
      </c>
    </row>
    <row r="201" spans="2:21">
      <c r="B201" s="197" t="s">
        <v>1921</v>
      </c>
      <c r="C201" s="197"/>
      <c r="D201" s="197"/>
      <c r="E201" s="197"/>
      <c r="F201" s="197"/>
      <c r="G201" s="197"/>
      <c r="H201" s="197"/>
      <c r="I201" s="198" t="s">
        <v>2115</v>
      </c>
      <c r="J201" s="198"/>
      <c r="K201" s="198"/>
      <c r="L201" s="198" t="s">
        <v>2116</v>
      </c>
      <c r="M201" s="198"/>
      <c r="N201" s="198"/>
      <c r="O201" s="198"/>
      <c r="P201" s="198"/>
      <c r="R201" s="198" t="s">
        <v>2117</v>
      </c>
      <c r="S201" s="198"/>
      <c r="T201" s="198"/>
      <c r="U201" s="64">
        <v>35</v>
      </c>
    </row>
    <row r="202" spans="2:21">
      <c r="B202" s="197" t="s">
        <v>1985</v>
      </c>
      <c r="C202" s="197"/>
      <c r="D202" s="197"/>
      <c r="E202" s="197"/>
      <c r="F202" s="197"/>
      <c r="G202" s="197"/>
      <c r="H202" s="197"/>
      <c r="I202" s="198" t="s">
        <v>2118</v>
      </c>
      <c r="J202" s="198"/>
      <c r="K202" s="198"/>
      <c r="L202" s="198" t="s">
        <v>2113</v>
      </c>
      <c r="M202" s="198"/>
      <c r="N202" s="198"/>
      <c r="O202" s="198"/>
      <c r="P202" s="198"/>
      <c r="R202" s="195" t="s">
        <v>2119</v>
      </c>
      <c r="S202" s="195"/>
      <c r="T202" s="195"/>
      <c r="U202" s="64">
        <v>300</v>
      </c>
    </row>
    <row r="203" spans="2:21">
      <c r="R203" s="195"/>
      <c r="S203" s="195"/>
      <c r="T203" s="195"/>
    </row>
    <row r="204" spans="2:21">
      <c r="B204" s="197" t="s">
        <v>1993</v>
      </c>
      <c r="C204" s="197"/>
      <c r="D204" s="197"/>
      <c r="E204" s="197"/>
      <c r="F204" s="197"/>
      <c r="G204" s="197"/>
      <c r="H204" s="197"/>
      <c r="I204" s="198" t="s">
        <v>2120</v>
      </c>
      <c r="J204" s="198"/>
      <c r="K204" s="198"/>
      <c r="L204" s="198" t="s">
        <v>1948</v>
      </c>
      <c r="M204" s="198"/>
      <c r="N204" s="198"/>
      <c r="O204" s="198"/>
      <c r="P204" s="198"/>
      <c r="R204" s="198" t="s">
        <v>2121</v>
      </c>
      <c r="S204" s="198"/>
      <c r="T204" s="198"/>
      <c r="U204" s="64">
        <v>116</v>
      </c>
    </row>
    <row r="205" spans="2:21">
      <c r="B205" s="197" t="s">
        <v>1993</v>
      </c>
      <c r="C205" s="197"/>
      <c r="D205" s="197"/>
      <c r="E205" s="197"/>
      <c r="F205" s="197"/>
      <c r="G205" s="197"/>
      <c r="H205" s="197"/>
      <c r="I205" s="198" t="s">
        <v>2109</v>
      </c>
      <c r="J205" s="198"/>
      <c r="K205" s="198"/>
      <c r="L205" s="198" t="s">
        <v>2110</v>
      </c>
      <c r="M205" s="198"/>
      <c r="N205" s="198"/>
      <c r="O205" s="198"/>
      <c r="P205" s="198"/>
      <c r="R205" s="198" t="s">
        <v>2111</v>
      </c>
      <c r="S205" s="198"/>
      <c r="T205" s="198"/>
      <c r="U205" s="64">
        <v>49.25</v>
      </c>
    </row>
    <row r="206" spans="2:21">
      <c r="B206" s="197" t="s">
        <v>1995</v>
      </c>
      <c r="C206" s="197"/>
      <c r="D206" s="197"/>
      <c r="E206" s="197"/>
      <c r="F206" s="197"/>
      <c r="G206" s="197"/>
      <c r="H206" s="197"/>
      <c r="I206" s="198" t="s">
        <v>2109</v>
      </c>
      <c r="J206" s="198"/>
      <c r="K206" s="198"/>
      <c r="L206" s="198" t="s">
        <v>2110</v>
      </c>
      <c r="M206" s="198"/>
      <c r="N206" s="198"/>
      <c r="O206" s="198"/>
      <c r="P206" s="198"/>
      <c r="R206" s="198" t="s">
        <v>2111</v>
      </c>
      <c r="S206" s="198"/>
      <c r="T206" s="198"/>
      <c r="U206" s="64">
        <v>49.25</v>
      </c>
    </row>
    <row r="207" spans="2:21">
      <c r="B207" s="197" t="s">
        <v>1995</v>
      </c>
      <c r="C207" s="197"/>
      <c r="D207" s="197"/>
      <c r="E207" s="197"/>
      <c r="F207" s="197"/>
      <c r="G207" s="197"/>
      <c r="H207" s="197"/>
      <c r="I207" s="198" t="s">
        <v>2122</v>
      </c>
      <c r="J207" s="198"/>
      <c r="K207" s="198"/>
      <c r="L207" s="198" t="s">
        <v>2116</v>
      </c>
      <c r="M207" s="198"/>
      <c r="N207" s="198"/>
      <c r="O207" s="198"/>
      <c r="P207" s="198"/>
      <c r="R207" s="198" t="s">
        <v>2117</v>
      </c>
      <c r="S207" s="198"/>
      <c r="T207" s="198"/>
      <c r="U207" s="64">
        <v>14</v>
      </c>
    </row>
    <row r="208" spans="2:21">
      <c r="B208" s="197" t="s">
        <v>2006</v>
      </c>
      <c r="C208" s="197"/>
      <c r="D208" s="197"/>
      <c r="E208" s="197"/>
      <c r="F208" s="197"/>
      <c r="G208" s="197"/>
      <c r="H208" s="197"/>
      <c r="I208" s="198" t="s">
        <v>2009</v>
      </c>
      <c r="J208" s="198"/>
      <c r="K208" s="198"/>
      <c r="L208" s="198" t="s">
        <v>2123</v>
      </c>
      <c r="M208" s="198"/>
      <c r="N208" s="198"/>
      <c r="O208" s="198"/>
      <c r="P208" s="198"/>
      <c r="R208" s="198" t="s">
        <v>2124</v>
      </c>
      <c r="S208" s="198"/>
      <c r="T208" s="198"/>
      <c r="U208" s="64">
        <v>78.03</v>
      </c>
    </row>
    <row r="209" spans="2:21">
      <c r="B209" s="197" t="s">
        <v>2006</v>
      </c>
      <c r="C209" s="197"/>
      <c r="D209" s="197"/>
      <c r="E209" s="197"/>
      <c r="F209" s="197"/>
      <c r="G209" s="197"/>
      <c r="H209" s="197"/>
      <c r="I209" s="198" t="s">
        <v>2125</v>
      </c>
      <c r="J209" s="198"/>
      <c r="K209" s="198"/>
      <c r="L209" s="198" t="s">
        <v>2123</v>
      </c>
      <c r="M209" s="198"/>
      <c r="N209" s="198"/>
      <c r="O209" s="198"/>
      <c r="P209" s="198"/>
      <c r="R209" s="195" t="s">
        <v>2126</v>
      </c>
      <c r="S209" s="195"/>
      <c r="T209" s="195"/>
      <c r="U209" s="64">
        <v>87.06</v>
      </c>
    </row>
    <row r="210" spans="2:21">
      <c r="R210" s="195"/>
      <c r="S210" s="195"/>
      <c r="T210" s="195"/>
    </row>
    <row r="211" spans="2:21">
      <c r="B211" s="197" t="s">
        <v>1923</v>
      </c>
      <c r="C211" s="197"/>
      <c r="D211" s="197"/>
      <c r="E211" s="197"/>
      <c r="F211" s="197"/>
      <c r="G211" s="197"/>
      <c r="H211" s="197"/>
      <c r="I211" s="198" t="s">
        <v>2112</v>
      </c>
      <c r="J211" s="198"/>
      <c r="K211" s="198"/>
      <c r="L211" s="198" t="s">
        <v>2113</v>
      </c>
      <c r="M211" s="198"/>
      <c r="N211" s="198"/>
      <c r="O211" s="198"/>
      <c r="P211" s="198"/>
      <c r="R211" s="195" t="s">
        <v>2114</v>
      </c>
      <c r="S211" s="195"/>
      <c r="T211" s="195"/>
      <c r="U211" s="64">
        <v>545.26</v>
      </c>
    </row>
    <row r="212" spans="2:21">
      <c r="R212" s="195"/>
      <c r="S212" s="195"/>
      <c r="T212" s="195"/>
    </row>
    <row r="213" spans="2:21">
      <c r="B213" s="197" t="s">
        <v>1923</v>
      </c>
      <c r="C213" s="197"/>
      <c r="D213" s="197"/>
      <c r="E213" s="197"/>
      <c r="F213" s="197"/>
      <c r="G213" s="197"/>
      <c r="H213" s="197"/>
      <c r="I213" s="198" t="s">
        <v>2109</v>
      </c>
      <c r="J213" s="198"/>
      <c r="K213" s="198"/>
      <c r="L213" s="198" t="s">
        <v>2110</v>
      </c>
      <c r="M213" s="198"/>
      <c r="N213" s="198"/>
      <c r="O213" s="198"/>
      <c r="P213" s="198"/>
      <c r="R213" s="198" t="s">
        <v>2111</v>
      </c>
      <c r="S213" s="198"/>
      <c r="T213" s="198"/>
      <c r="U213" s="64">
        <v>49.25</v>
      </c>
    </row>
    <row r="214" spans="2:21">
      <c r="B214" s="197" t="s">
        <v>1923</v>
      </c>
      <c r="C214" s="197"/>
      <c r="D214" s="197"/>
      <c r="E214" s="197"/>
      <c r="F214" s="197"/>
      <c r="G214" s="197"/>
      <c r="H214" s="197"/>
      <c r="I214" s="198" t="s">
        <v>2115</v>
      </c>
      <c r="J214" s="198"/>
      <c r="K214" s="198"/>
      <c r="L214" s="198" t="s">
        <v>2116</v>
      </c>
      <c r="M214" s="198"/>
      <c r="N214" s="198"/>
      <c r="O214" s="198"/>
      <c r="P214" s="198"/>
      <c r="R214" s="198" t="s">
        <v>2117</v>
      </c>
      <c r="S214" s="198"/>
      <c r="T214" s="198"/>
      <c r="U214" s="64">
        <v>7</v>
      </c>
    </row>
    <row r="215" spans="2:21">
      <c r="B215" s="197" t="s">
        <v>2127</v>
      </c>
      <c r="C215" s="197"/>
      <c r="D215" s="197"/>
      <c r="E215" s="197"/>
      <c r="F215" s="197"/>
      <c r="G215" s="197"/>
      <c r="H215" s="197"/>
      <c r="I215" s="198" t="s">
        <v>2109</v>
      </c>
      <c r="J215" s="198"/>
      <c r="K215" s="198"/>
      <c r="L215" s="198" t="s">
        <v>2110</v>
      </c>
      <c r="M215" s="198"/>
      <c r="N215" s="198"/>
      <c r="O215" s="198"/>
      <c r="P215" s="198"/>
      <c r="R215" s="198" t="s">
        <v>2111</v>
      </c>
      <c r="S215" s="198"/>
      <c r="T215" s="198"/>
      <c r="U215" s="64">
        <v>49.25</v>
      </c>
    </row>
    <row r="216" spans="2:21">
      <c r="B216" s="197" t="s">
        <v>2127</v>
      </c>
      <c r="C216" s="197"/>
      <c r="D216" s="197"/>
      <c r="E216" s="197"/>
      <c r="F216" s="197"/>
      <c r="G216" s="197"/>
      <c r="H216" s="197"/>
      <c r="I216" s="198" t="s">
        <v>2109</v>
      </c>
      <c r="J216" s="198"/>
      <c r="K216" s="198"/>
      <c r="L216" s="198" t="s">
        <v>2110</v>
      </c>
      <c r="M216" s="198"/>
      <c r="N216" s="198"/>
      <c r="O216" s="198"/>
      <c r="P216" s="198"/>
      <c r="R216" s="198" t="s">
        <v>2111</v>
      </c>
      <c r="S216" s="198"/>
      <c r="T216" s="198"/>
      <c r="U216" s="64">
        <v>49.25</v>
      </c>
    </row>
    <row r="217" spans="2:21">
      <c r="B217" s="197" t="s">
        <v>2127</v>
      </c>
      <c r="C217" s="197"/>
      <c r="D217" s="197"/>
      <c r="E217" s="197"/>
      <c r="F217" s="197"/>
      <c r="G217" s="197"/>
      <c r="H217" s="197"/>
      <c r="I217" s="198" t="s">
        <v>2109</v>
      </c>
      <c r="J217" s="198"/>
      <c r="K217" s="198"/>
      <c r="L217" s="198" t="s">
        <v>2110</v>
      </c>
      <c r="M217" s="198"/>
      <c r="N217" s="198"/>
      <c r="O217" s="198"/>
      <c r="P217" s="198"/>
      <c r="R217" s="198" t="s">
        <v>2111</v>
      </c>
      <c r="S217" s="198"/>
      <c r="T217" s="198"/>
      <c r="U217" s="64">
        <v>49.25</v>
      </c>
    </row>
    <row r="218" spans="2:21">
      <c r="B218" s="197" t="s">
        <v>2128</v>
      </c>
      <c r="C218" s="197"/>
      <c r="D218" s="197"/>
      <c r="E218" s="197"/>
      <c r="F218" s="197"/>
      <c r="G218" s="197"/>
      <c r="H218" s="197"/>
      <c r="I218" s="198" t="s">
        <v>2109</v>
      </c>
      <c r="J218" s="198"/>
      <c r="K218" s="198"/>
      <c r="L218" s="198" t="s">
        <v>2110</v>
      </c>
      <c r="M218" s="198"/>
      <c r="N218" s="198"/>
      <c r="O218" s="198"/>
      <c r="P218" s="198"/>
      <c r="R218" s="198" t="s">
        <v>2111</v>
      </c>
      <c r="S218" s="198"/>
      <c r="T218" s="198"/>
      <c r="U218" s="64">
        <v>49.25</v>
      </c>
    </row>
    <row r="219" spans="2:21">
      <c r="B219" s="197" t="s">
        <v>2018</v>
      </c>
      <c r="C219" s="197"/>
      <c r="D219" s="197"/>
      <c r="E219" s="197"/>
      <c r="F219" s="197"/>
      <c r="G219" s="197"/>
      <c r="H219" s="197"/>
      <c r="I219" s="198" t="s">
        <v>2115</v>
      </c>
      <c r="J219" s="198"/>
      <c r="K219" s="198"/>
      <c r="L219" s="198" t="s">
        <v>2116</v>
      </c>
      <c r="M219" s="198"/>
      <c r="N219" s="198"/>
      <c r="O219" s="198"/>
      <c r="P219" s="198"/>
      <c r="R219" s="198" t="s">
        <v>2117</v>
      </c>
      <c r="S219" s="198"/>
      <c r="T219" s="198"/>
      <c r="U219" s="64">
        <v>86.05</v>
      </c>
    </row>
    <row r="220" spans="2:21">
      <c r="B220" s="197" t="s">
        <v>2018</v>
      </c>
      <c r="C220" s="197"/>
      <c r="D220" s="197"/>
      <c r="E220" s="197"/>
      <c r="F220" s="197"/>
      <c r="G220" s="197"/>
      <c r="H220" s="197"/>
      <c r="I220" s="198" t="s">
        <v>2109</v>
      </c>
      <c r="J220" s="198"/>
      <c r="K220" s="198"/>
      <c r="L220" s="198" t="s">
        <v>2110</v>
      </c>
      <c r="M220" s="198"/>
      <c r="N220" s="198"/>
      <c r="O220" s="198"/>
      <c r="P220" s="198"/>
      <c r="R220" s="198" t="s">
        <v>2111</v>
      </c>
      <c r="S220" s="198"/>
      <c r="T220" s="198"/>
      <c r="U220" s="64">
        <v>49.25</v>
      </c>
    </row>
    <row r="221" spans="2:21">
      <c r="B221" s="197" t="s">
        <v>1933</v>
      </c>
      <c r="C221" s="197"/>
      <c r="D221" s="197"/>
      <c r="E221" s="197"/>
      <c r="F221" s="197"/>
      <c r="G221" s="197"/>
      <c r="H221" s="197"/>
      <c r="I221" s="198" t="s">
        <v>2129</v>
      </c>
      <c r="J221" s="198"/>
      <c r="K221" s="198"/>
      <c r="L221" s="198" t="s">
        <v>1948</v>
      </c>
      <c r="M221" s="198"/>
      <c r="N221" s="198"/>
      <c r="O221" s="198"/>
      <c r="P221" s="198"/>
      <c r="R221" s="198" t="s">
        <v>2130</v>
      </c>
      <c r="S221" s="198"/>
      <c r="T221" s="198"/>
      <c r="U221" s="64">
        <v>171.89</v>
      </c>
    </row>
    <row r="222" spans="2:21">
      <c r="B222" s="197" t="s">
        <v>2057</v>
      </c>
      <c r="C222" s="197"/>
      <c r="D222" s="197"/>
      <c r="E222" s="197"/>
      <c r="F222" s="197"/>
      <c r="G222" s="197"/>
      <c r="H222" s="197"/>
      <c r="I222" s="198" t="s">
        <v>2131</v>
      </c>
      <c r="J222" s="198"/>
      <c r="K222" s="198"/>
      <c r="L222" s="198" t="s">
        <v>2132</v>
      </c>
      <c r="M222" s="198"/>
      <c r="N222" s="198"/>
      <c r="O222" s="198"/>
      <c r="P222" s="198"/>
      <c r="R222" s="198" t="s">
        <v>2133</v>
      </c>
      <c r="S222" s="198"/>
      <c r="T222" s="198"/>
      <c r="U222" s="64">
        <v>360.5</v>
      </c>
    </row>
    <row r="223" spans="2:21">
      <c r="B223" s="197" t="s">
        <v>2057</v>
      </c>
      <c r="C223" s="197"/>
      <c r="D223" s="197"/>
      <c r="E223" s="197"/>
      <c r="F223" s="197"/>
      <c r="G223" s="197"/>
      <c r="H223" s="197"/>
      <c r="I223" s="198" t="s">
        <v>2109</v>
      </c>
      <c r="J223" s="198"/>
      <c r="K223" s="198"/>
      <c r="L223" s="198" t="s">
        <v>2110</v>
      </c>
      <c r="M223" s="198"/>
      <c r="N223" s="198"/>
      <c r="O223" s="198"/>
      <c r="P223" s="198"/>
      <c r="R223" s="198" t="s">
        <v>2111</v>
      </c>
      <c r="S223" s="198"/>
      <c r="T223" s="198"/>
      <c r="U223" s="64">
        <v>49.25</v>
      </c>
    </row>
    <row r="224" spans="2:21">
      <c r="B224" s="197" t="s">
        <v>2057</v>
      </c>
      <c r="C224" s="197"/>
      <c r="D224" s="197"/>
      <c r="E224" s="197"/>
      <c r="F224" s="197"/>
      <c r="G224" s="197"/>
      <c r="H224" s="197"/>
      <c r="I224" s="198" t="s">
        <v>2115</v>
      </c>
      <c r="J224" s="198"/>
      <c r="K224" s="198"/>
      <c r="L224" s="198" t="s">
        <v>2116</v>
      </c>
      <c r="M224" s="198"/>
      <c r="N224" s="198"/>
      <c r="O224" s="198"/>
      <c r="P224" s="198"/>
      <c r="R224" s="198" t="s">
        <v>2117</v>
      </c>
      <c r="S224" s="198"/>
      <c r="T224" s="198"/>
      <c r="U224" s="64">
        <v>7</v>
      </c>
    </row>
    <row r="225" spans="2:21">
      <c r="B225" s="197" t="s">
        <v>1937</v>
      </c>
      <c r="C225" s="197"/>
      <c r="D225" s="197"/>
      <c r="E225" s="197"/>
      <c r="F225" s="197"/>
      <c r="G225" s="197"/>
      <c r="H225" s="197"/>
      <c r="I225" s="198" t="s">
        <v>2109</v>
      </c>
      <c r="J225" s="198"/>
      <c r="K225" s="198"/>
      <c r="L225" s="198" t="s">
        <v>2110</v>
      </c>
      <c r="M225" s="198"/>
      <c r="N225" s="198"/>
      <c r="O225" s="198"/>
      <c r="P225" s="198"/>
      <c r="R225" s="198" t="s">
        <v>2111</v>
      </c>
      <c r="S225" s="198"/>
      <c r="T225" s="198"/>
      <c r="U225" s="64">
        <v>49.25</v>
      </c>
    </row>
    <row r="226" spans="2:21">
      <c r="B226" s="197" t="s">
        <v>2026</v>
      </c>
      <c r="C226" s="197"/>
      <c r="D226" s="197"/>
      <c r="E226" s="197"/>
      <c r="F226" s="197"/>
      <c r="G226" s="197"/>
      <c r="H226" s="197"/>
      <c r="I226" s="198" t="s">
        <v>2109</v>
      </c>
      <c r="J226" s="198"/>
      <c r="K226" s="198"/>
      <c r="L226" s="198" t="s">
        <v>2110</v>
      </c>
      <c r="M226" s="198"/>
      <c r="N226" s="198"/>
      <c r="O226" s="198"/>
      <c r="P226" s="198"/>
      <c r="R226" s="198" t="s">
        <v>2111</v>
      </c>
      <c r="S226" s="198"/>
      <c r="T226" s="198"/>
      <c r="U226" s="64">
        <v>49.25</v>
      </c>
    </row>
    <row r="227" spans="2:21">
      <c r="B227" s="197" t="s">
        <v>2026</v>
      </c>
      <c r="C227" s="197"/>
      <c r="D227" s="197"/>
      <c r="E227" s="197"/>
      <c r="F227" s="197"/>
      <c r="G227" s="197"/>
      <c r="H227" s="197"/>
      <c r="I227" s="198" t="s">
        <v>2134</v>
      </c>
      <c r="J227" s="198"/>
      <c r="K227" s="198"/>
      <c r="L227" s="198" t="s">
        <v>1981</v>
      </c>
      <c r="M227" s="198"/>
      <c r="N227" s="198"/>
      <c r="O227" s="198"/>
      <c r="P227" s="198"/>
      <c r="R227" s="198" t="s">
        <v>2135</v>
      </c>
      <c r="S227" s="198"/>
      <c r="T227" s="198"/>
      <c r="U227" s="64">
        <v>328.39</v>
      </c>
    </row>
    <row r="228" spans="2:21">
      <c r="B228" s="197" t="s">
        <v>2028</v>
      </c>
      <c r="C228" s="197"/>
      <c r="D228" s="197"/>
      <c r="E228" s="197"/>
      <c r="F228" s="197"/>
      <c r="G228" s="197"/>
      <c r="H228" s="197"/>
      <c r="I228" s="198" t="s">
        <v>2109</v>
      </c>
      <c r="J228" s="198"/>
      <c r="K228" s="198"/>
      <c r="L228" s="198" t="s">
        <v>2110</v>
      </c>
      <c r="M228" s="198"/>
      <c r="N228" s="198"/>
      <c r="O228" s="198"/>
      <c r="P228" s="198"/>
      <c r="R228" s="198" t="s">
        <v>2111</v>
      </c>
      <c r="S228" s="198"/>
      <c r="T228" s="198"/>
      <c r="U228" s="64">
        <v>49.25</v>
      </c>
    </row>
    <row r="229" spans="2:21">
      <c r="B229" s="197" t="s">
        <v>2028</v>
      </c>
      <c r="C229" s="197"/>
      <c r="D229" s="197"/>
      <c r="E229" s="197"/>
      <c r="F229" s="197"/>
      <c r="G229" s="197"/>
      <c r="H229" s="197"/>
      <c r="I229" s="198" t="s">
        <v>2109</v>
      </c>
      <c r="J229" s="198"/>
      <c r="K229" s="198"/>
      <c r="L229" s="198" t="s">
        <v>2110</v>
      </c>
      <c r="M229" s="198"/>
      <c r="N229" s="198"/>
      <c r="O229" s="198"/>
      <c r="P229" s="198"/>
      <c r="R229" s="198" t="s">
        <v>2111</v>
      </c>
      <c r="S229" s="198"/>
      <c r="T229" s="198"/>
      <c r="U229" s="64">
        <v>49.25</v>
      </c>
    </row>
    <row r="230" spans="2:21">
      <c r="B230" s="197" t="s">
        <v>2136</v>
      </c>
      <c r="C230" s="197"/>
      <c r="D230" s="197"/>
      <c r="E230" s="197"/>
      <c r="F230" s="197"/>
      <c r="G230" s="197"/>
      <c r="H230" s="197"/>
      <c r="I230" s="198" t="s">
        <v>2112</v>
      </c>
      <c r="J230" s="198"/>
      <c r="K230" s="198"/>
      <c r="L230" s="198" t="s">
        <v>2113</v>
      </c>
      <c r="M230" s="198"/>
      <c r="N230" s="198"/>
      <c r="O230" s="198"/>
      <c r="P230" s="198"/>
      <c r="R230" s="195" t="s">
        <v>2114</v>
      </c>
      <c r="S230" s="195"/>
      <c r="T230" s="195"/>
      <c r="U230" s="64">
        <v>426.27</v>
      </c>
    </row>
    <row r="231" spans="2:21">
      <c r="R231" s="195"/>
      <c r="S231" s="195"/>
      <c r="T231" s="195"/>
    </row>
    <row r="232" spans="2:21">
      <c r="B232" s="197" t="s">
        <v>1941</v>
      </c>
      <c r="C232" s="197"/>
      <c r="D232" s="197"/>
      <c r="E232" s="197"/>
      <c r="F232" s="197"/>
      <c r="G232" s="197"/>
      <c r="H232" s="197"/>
      <c r="I232" s="198" t="s">
        <v>2036</v>
      </c>
      <c r="J232" s="198"/>
      <c r="K232" s="198"/>
      <c r="L232" s="198" t="s">
        <v>1948</v>
      </c>
      <c r="M232" s="198"/>
      <c r="N232" s="198"/>
      <c r="O232" s="198"/>
      <c r="P232" s="198"/>
      <c r="R232" s="198" t="s">
        <v>2121</v>
      </c>
      <c r="S232" s="198"/>
      <c r="T232" s="198"/>
      <c r="U232" s="64">
        <v>198.52</v>
      </c>
    </row>
    <row r="233" spans="2:21">
      <c r="B233" s="197" t="s">
        <v>1941</v>
      </c>
      <c r="C233" s="197"/>
      <c r="D233" s="197"/>
      <c r="E233" s="197"/>
      <c r="F233" s="197"/>
      <c r="G233" s="197"/>
      <c r="H233" s="197"/>
      <c r="I233" s="198" t="s">
        <v>54</v>
      </c>
      <c r="J233" s="198"/>
      <c r="K233" s="198"/>
      <c r="L233" s="198" t="s">
        <v>2132</v>
      </c>
      <c r="M233" s="198"/>
      <c r="N233" s="198"/>
      <c r="O233" s="198"/>
      <c r="P233" s="198"/>
      <c r="R233" s="195" t="s">
        <v>2137</v>
      </c>
      <c r="S233" s="195"/>
      <c r="T233" s="195"/>
      <c r="U233" s="64">
        <v>867.6</v>
      </c>
    </row>
    <row r="234" spans="2:21">
      <c r="R234" s="195"/>
      <c r="S234" s="195"/>
      <c r="T234" s="195"/>
    </row>
    <row r="235" spans="2:21">
      <c r="B235" s="197" t="s">
        <v>1941</v>
      </c>
      <c r="C235" s="197"/>
      <c r="D235" s="197"/>
      <c r="E235" s="197"/>
      <c r="F235" s="197"/>
      <c r="G235" s="197"/>
      <c r="H235" s="197"/>
      <c r="I235" s="198" t="s">
        <v>2109</v>
      </c>
      <c r="J235" s="198"/>
      <c r="K235" s="198"/>
      <c r="L235" s="198" t="s">
        <v>2110</v>
      </c>
      <c r="M235" s="198"/>
      <c r="N235" s="198"/>
      <c r="O235" s="198"/>
      <c r="P235" s="198"/>
      <c r="R235" s="198" t="s">
        <v>2111</v>
      </c>
      <c r="S235" s="198"/>
      <c r="T235" s="198"/>
      <c r="U235" s="64">
        <v>49.25</v>
      </c>
    </row>
    <row r="236" spans="2:21">
      <c r="B236" s="197" t="s">
        <v>2066</v>
      </c>
      <c r="C236" s="197"/>
      <c r="D236" s="197"/>
      <c r="E236" s="197"/>
      <c r="F236" s="197"/>
      <c r="G236" s="197"/>
      <c r="H236" s="197"/>
      <c r="I236" s="198" t="s">
        <v>2112</v>
      </c>
      <c r="J236" s="198"/>
      <c r="K236" s="198"/>
      <c r="L236" s="198" t="s">
        <v>2113</v>
      </c>
      <c r="M236" s="198"/>
      <c r="N236" s="198"/>
      <c r="O236" s="198"/>
      <c r="P236" s="198"/>
      <c r="R236" s="195" t="s">
        <v>2138</v>
      </c>
      <c r="S236" s="195"/>
      <c r="T236" s="195"/>
      <c r="U236" s="64">
        <v>533.48</v>
      </c>
    </row>
    <row r="237" spans="2:21">
      <c r="R237" s="195"/>
      <c r="S237" s="195"/>
      <c r="T237" s="195"/>
    </row>
    <row r="238" spans="2:21">
      <c r="B238" s="197" t="s">
        <v>2066</v>
      </c>
      <c r="C238" s="197"/>
      <c r="D238" s="197"/>
      <c r="E238" s="197"/>
      <c r="F238" s="197"/>
      <c r="G238" s="197"/>
      <c r="H238" s="197"/>
      <c r="I238" s="198" t="s">
        <v>2109</v>
      </c>
      <c r="J238" s="198"/>
      <c r="K238" s="198"/>
      <c r="L238" s="198" t="s">
        <v>2110</v>
      </c>
      <c r="M238" s="198"/>
      <c r="N238" s="198"/>
      <c r="O238" s="198"/>
      <c r="P238" s="198"/>
      <c r="R238" s="198" t="s">
        <v>2111</v>
      </c>
      <c r="S238" s="198"/>
      <c r="T238" s="198"/>
      <c r="U238" s="64">
        <v>49.25</v>
      </c>
    </row>
    <row r="239" spans="2:21">
      <c r="B239" s="197" t="s">
        <v>2066</v>
      </c>
      <c r="C239" s="197"/>
      <c r="D239" s="197"/>
      <c r="E239" s="197"/>
      <c r="F239" s="197"/>
      <c r="G239" s="197"/>
      <c r="H239" s="197"/>
      <c r="I239" s="198" t="s">
        <v>2139</v>
      </c>
      <c r="J239" s="198"/>
      <c r="K239" s="198"/>
      <c r="L239" s="198" t="s">
        <v>1948</v>
      </c>
      <c r="M239" s="198"/>
      <c r="N239" s="198"/>
      <c r="O239" s="198"/>
      <c r="P239" s="198"/>
      <c r="R239" s="198" t="s">
        <v>2121</v>
      </c>
      <c r="S239" s="198"/>
      <c r="T239" s="198"/>
      <c r="U239" s="64">
        <v>609.01</v>
      </c>
    </row>
    <row r="240" spans="2:21" ht="6" customHeight="1"/>
    <row r="241" spans="1:22">
      <c r="D241" s="63" t="s">
        <v>1</v>
      </c>
      <c r="F241" s="63" t="s">
        <v>1</v>
      </c>
      <c r="H241" s="63" t="s">
        <v>1</v>
      </c>
      <c r="O241" s="191" t="s">
        <v>2107</v>
      </c>
      <c r="P241" s="191"/>
      <c r="Q241" s="191"/>
      <c r="R241" s="191"/>
      <c r="S241" s="191"/>
      <c r="U241" s="65">
        <v>6292.45</v>
      </c>
    </row>
    <row r="242" spans="1:22" ht="112.5" customHeight="1"/>
    <row r="243" spans="1:22" ht="11.25" customHeight="1"/>
    <row r="244" spans="1:22" ht="13.5" customHeight="1">
      <c r="A244" s="195" t="s">
        <v>2003</v>
      </c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P244" s="196" t="s">
        <v>2140</v>
      </c>
      <c r="Q244" s="196"/>
      <c r="R244" s="196"/>
      <c r="S244" s="196"/>
      <c r="T244" s="196"/>
      <c r="U244" s="196"/>
      <c r="V244" s="196"/>
    </row>
    <row r="245" spans="1:22" ht="20.25" customHeight="1">
      <c r="A245" s="199" t="s">
        <v>2005</v>
      </c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</row>
    <row r="246" spans="1:22" ht="7.5" customHeight="1"/>
    <row r="247" spans="1:22">
      <c r="A247" s="200" t="s">
        <v>2141</v>
      </c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</row>
    <row r="248" spans="1:22" ht="6" customHeight="1"/>
    <row r="249" spans="1:22">
      <c r="B249" s="197" t="s">
        <v>2142</v>
      </c>
      <c r="C249" s="197"/>
      <c r="D249" s="197"/>
      <c r="E249" s="197"/>
      <c r="F249" s="197"/>
      <c r="G249" s="197"/>
      <c r="H249" s="197"/>
      <c r="I249" s="198" t="s">
        <v>2143</v>
      </c>
      <c r="J249" s="198"/>
      <c r="K249" s="198"/>
      <c r="L249" s="198" t="s">
        <v>1948</v>
      </c>
      <c r="M249" s="198"/>
      <c r="N249" s="198"/>
      <c r="O249" s="198"/>
      <c r="P249" s="198"/>
      <c r="R249" s="195" t="s">
        <v>2144</v>
      </c>
      <c r="S249" s="195"/>
      <c r="T249" s="195"/>
      <c r="U249" s="64">
        <v>167.51</v>
      </c>
    </row>
    <row r="250" spans="1:22">
      <c r="R250" s="195"/>
      <c r="S250" s="195"/>
      <c r="T250" s="195"/>
    </row>
    <row r="251" spans="1:22">
      <c r="B251" s="197" t="s">
        <v>1946</v>
      </c>
      <c r="C251" s="197"/>
      <c r="D251" s="197"/>
      <c r="E251" s="197"/>
      <c r="F251" s="197"/>
      <c r="G251" s="197"/>
      <c r="H251" s="197"/>
      <c r="I251" s="198" t="s">
        <v>2145</v>
      </c>
      <c r="J251" s="198"/>
      <c r="K251" s="198"/>
      <c r="L251" s="198" t="s">
        <v>1981</v>
      </c>
      <c r="M251" s="198"/>
      <c r="N251" s="198"/>
      <c r="O251" s="198"/>
      <c r="P251" s="198"/>
      <c r="R251" s="195" t="s">
        <v>2146</v>
      </c>
      <c r="S251" s="195"/>
      <c r="T251" s="195"/>
      <c r="U251" s="64">
        <v>319.86</v>
      </c>
    </row>
    <row r="252" spans="1:22">
      <c r="R252" s="195"/>
      <c r="S252" s="195"/>
      <c r="T252" s="195"/>
    </row>
    <row r="253" spans="1:22">
      <c r="B253" s="197" t="s">
        <v>1923</v>
      </c>
      <c r="C253" s="197"/>
      <c r="D253" s="197"/>
      <c r="E253" s="197"/>
      <c r="F253" s="197"/>
      <c r="G253" s="197"/>
      <c r="H253" s="197"/>
      <c r="I253" s="198" t="s">
        <v>2147</v>
      </c>
      <c r="J253" s="198"/>
      <c r="K253" s="198"/>
      <c r="L253" s="198" t="s">
        <v>1931</v>
      </c>
      <c r="M253" s="198"/>
      <c r="N253" s="198"/>
      <c r="O253" s="198"/>
      <c r="P253" s="198"/>
      <c r="R253" s="195" t="s">
        <v>2148</v>
      </c>
      <c r="S253" s="195"/>
      <c r="T253" s="195"/>
      <c r="U253" s="64">
        <v>50</v>
      </c>
    </row>
    <row r="254" spans="1:22">
      <c r="R254" s="195"/>
      <c r="S254" s="195"/>
      <c r="T254" s="195"/>
    </row>
    <row r="255" spans="1:22">
      <c r="R255" s="195"/>
      <c r="S255" s="195"/>
      <c r="T255" s="195"/>
    </row>
    <row r="256" spans="1:22">
      <c r="B256" s="197" t="s">
        <v>2076</v>
      </c>
      <c r="C256" s="197"/>
      <c r="D256" s="197"/>
      <c r="E256" s="197"/>
      <c r="F256" s="197"/>
      <c r="G256" s="197"/>
      <c r="H256" s="197"/>
      <c r="I256" s="198" t="s">
        <v>2149</v>
      </c>
      <c r="J256" s="198"/>
      <c r="K256" s="198"/>
      <c r="L256" s="198" t="s">
        <v>1981</v>
      </c>
      <c r="M256" s="198"/>
      <c r="N256" s="198"/>
      <c r="O256" s="198"/>
      <c r="P256" s="198"/>
      <c r="R256" s="195" t="s">
        <v>2150</v>
      </c>
      <c r="S256" s="195"/>
      <c r="T256" s="195"/>
      <c r="U256" s="64">
        <v>37.31</v>
      </c>
    </row>
    <row r="257" spans="1:22">
      <c r="R257" s="195"/>
      <c r="S257" s="195"/>
      <c r="T257" s="195"/>
    </row>
    <row r="258" spans="1:22" ht="6" customHeight="1"/>
    <row r="259" spans="1:22">
      <c r="D259" s="63" t="s">
        <v>1</v>
      </c>
      <c r="F259" s="63" t="s">
        <v>1</v>
      </c>
      <c r="H259" s="63" t="s">
        <v>1</v>
      </c>
      <c r="O259" s="191" t="s">
        <v>2141</v>
      </c>
      <c r="P259" s="191"/>
      <c r="Q259" s="191"/>
      <c r="R259" s="191"/>
      <c r="S259" s="191"/>
      <c r="U259" s="65">
        <v>574.67999999999995</v>
      </c>
    </row>
    <row r="260" spans="1:22" ht="409.6" customHeight="1"/>
    <row r="261" spans="1:22" ht="11.25" customHeight="1"/>
    <row r="262" spans="1:22" ht="13.5" customHeight="1">
      <c r="A262" s="195" t="s">
        <v>2003</v>
      </c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P262" s="196" t="s">
        <v>2151</v>
      </c>
      <c r="Q262" s="196"/>
      <c r="R262" s="196"/>
      <c r="S262" s="196"/>
      <c r="T262" s="196"/>
      <c r="U262" s="196"/>
      <c r="V262" s="196"/>
    </row>
    <row r="263" spans="1:22" ht="20.25" customHeight="1">
      <c r="A263" s="199" t="s">
        <v>2005</v>
      </c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</row>
    <row r="264" spans="1:22" ht="7.5" customHeight="1"/>
    <row r="265" spans="1:22">
      <c r="A265" s="200" t="s">
        <v>2152</v>
      </c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</row>
    <row r="266" spans="1:22" ht="6" customHeight="1"/>
    <row r="267" spans="1:22">
      <c r="B267" s="197" t="s">
        <v>2108</v>
      </c>
      <c r="C267" s="197"/>
      <c r="D267" s="197"/>
      <c r="E267" s="197"/>
      <c r="F267" s="197"/>
      <c r="G267" s="197"/>
      <c r="H267" s="197"/>
      <c r="I267" s="198" t="s">
        <v>2153</v>
      </c>
      <c r="J267" s="198"/>
      <c r="K267" s="198"/>
      <c r="L267" s="198" t="s">
        <v>2154</v>
      </c>
      <c r="M267" s="198"/>
      <c r="N267" s="198"/>
      <c r="O267" s="198"/>
      <c r="P267" s="198"/>
      <c r="R267" s="198" t="s">
        <v>2155</v>
      </c>
      <c r="S267" s="198"/>
      <c r="T267" s="198"/>
      <c r="U267" s="64">
        <v>40.6</v>
      </c>
    </row>
    <row r="268" spans="1:22">
      <c r="B268" s="197" t="s">
        <v>2108</v>
      </c>
      <c r="C268" s="197"/>
      <c r="D268" s="197"/>
      <c r="E268" s="197"/>
      <c r="F268" s="197"/>
      <c r="G268" s="197"/>
      <c r="H268" s="197"/>
      <c r="I268" s="198" t="s">
        <v>2156</v>
      </c>
      <c r="J268" s="198"/>
      <c r="K268" s="198"/>
      <c r="L268" s="198" t="s">
        <v>2157</v>
      </c>
      <c r="M268" s="198"/>
      <c r="N268" s="198"/>
      <c r="O268" s="198"/>
      <c r="P268" s="198"/>
      <c r="R268" s="198" t="s">
        <v>2158</v>
      </c>
      <c r="S268" s="198"/>
      <c r="T268" s="198"/>
      <c r="U268" s="64">
        <v>134.72999999999999</v>
      </c>
    </row>
    <row r="269" spans="1:22">
      <c r="B269" s="197" t="s">
        <v>1946</v>
      </c>
      <c r="C269" s="197"/>
      <c r="D269" s="197"/>
      <c r="E269" s="197"/>
      <c r="F269" s="197"/>
      <c r="G269" s="197"/>
      <c r="H269" s="197"/>
      <c r="I269" s="198" t="s">
        <v>2159</v>
      </c>
      <c r="J269" s="198"/>
      <c r="K269" s="198"/>
      <c r="L269" s="198" t="s">
        <v>2160</v>
      </c>
      <c r="M269" s="198"/>
      <c r="N269" s="198"/>
      <c r="O269" s="198"/>
      <c r="P269" s="198"/>
      <c r="R269" s="198" t="s">
        <v>2161</v>
      </c>
      <c r="S269" s="198"/>
      <c r="T269" s="198"/>
      <c r="U269" s="64">
        <v>-20.54</v>
      </c>
    </row>
    <row r="270" spans="1:22">
      <c r="B270" s="197" t="s">
        <v>1946</v>
      </c>
      <c r="C270" s="197"/>
      <c r="D270" s="197"/>
      <c r="E270" s="197"/>
      <c r="F270" s="197"/>
      <c r="G270" s="197"/>
      <c r="H270" s="197"/>
      <c r="I270" s="198" t="s">
        <v>2159</v>
      </c>
      <c r="J270" s="198"/>
      <c r="K270" s="198"/>
      <c r="L270" s="198" t="s">
        <v>2160</v>
      </c>
      <c r="M270" s="198"/>
      <c r="N270" s="198"/>
      <c r="O270" s="198"/>
      <c r="P270" s="198"/>
      <c r="R270" s="198" t="s">
        <v>2162</v>
      </c>
      <c r="S270" s="198"/>
      <c r="T270" s="198"/>
      <c r="U270" s="64">
        <v>269.54000000000002</v>
      </c>
    </row>
    <row r="271" spans="1:22">
      <c r="B271" s="197" t="s">
        <v>1946</v>
      </c>
      <c r="C271" s="197"/>
      <c r="D271" s="197"/>
      <c r="E271" s="197"/>
      <c r="F271" s="197"/>
      <c r="G271" s="197"/>
      <c r="H271" s="197"/>
      <c r="I271" s="198" t="s">
        <v>2153</v>
      </c>
      <c r="J271" s="198"/>
      <c r="K271" s="198"/>
      <c r="L271" s="198" t="s">
        <v>2160</v>
      </c>
      <c r="M271" s="198"/>
      <c r="N271" s="198"/>
      <c r="O271" s="198"/>
      <c r="P271" s="198"/>
      <c r="R271" s="198" t="s">
        <v>2162</v>
      </c>
      <c r="S271" s="198"/>
      <c r="T271" s="198"/>
      <c r="U271" s="64">
        <v>152.62</v>
      </c>
    </row>
    <row r="272" spans="1:22">
      <c r="B272" s="197" t="s">
        <v>1946</v>
      </c>
      <c r="C272" s="197"/>
      <c r="D272" s="197"/>
      <c r="E272" s="197"/>
      <c r="F272" s="197"/>
      <c r="G272" s="197"/>
      <c r="H272" s="197"/>
      <c r="I272" s="198" t="s">
        <v>2153</v>
      </c>
      <c r="J272" s="198"/>
      <c r="K272" s="198"/>
      <c r="L272" s="198" t="s">
        <v>2160</v>
      </c>
      <c r="M272" s="198"/>
      <c r="N272" s="198"/>
      <c r="O272" s="198"/>
      <c r="P272" s="198"/>
      <c r="R272" s="198" t="s">
        <v>2162</v>
      </c>
      <c r="S272" s="198"/>
      <c r="T272" s="198"/>
      <c r="U272" s="64">
        <v>148.88999999999999</v>
      </c>
    </row>
    <row r="273" spans="2:21">
      <c r="B273" s="197" t="s">
        <v>1946</v>
      </c>
      <c r="C273" s="197"/>
      <c r="D273" s="197"/>
      <c r="E273" s="197"/>
      <c r="F273" s="197"/>
      <c r="G273" s="197"/>
      <c r="H273" s="197"/>
      <c r="I273" s="198" t="s">
        <v>2156</v>
      </c>
      <c r="J273" s="198"/>
      <c r="K273" s="198"/>
      <c r="L273" s="198" t="s">
        <v>2157</v>
      </c>
      <c r="M273" s="198"/>
      <c r="N273" s="198"/>
      <c r="O273" s="198"/>
      <c r="P273" s="198"/>
      <c r="R273" s="198" t="s">
        <v>2163</v>
      </c>
      <c r="S273" s="198"/>
      <c r="T273" s="198"/>
      <c r="U273" s="64">
        <v>-25.7</v>
      </c>
    </row>
    <row r="274" spans="2:21">
      <c r="B274" s="197" t="s">
        <v>1946</v>
      </c>
      <c r="C274" s="197"/>
      <c r="D274" s="197"/>
      <c r="E274" s="197"/>
      <c r="F274" s="197"/>
      <c r="G274" s="197"/>
      <c r="H274" s="197"/>
      <c r="I274" s="198" t="s">
        <v>2156</v>
      </c>
      <c r="J274" s="198"/>
      <c r="K274" s="198"/>
      <c r="L274" s="198" t="s">
        <v>2157</v>
      </c>
      <c r="M274" s="198"/>
      <c r="N274" s="198"/>
      <c r="O274" s="198"/>
      <c r="P274" s="198"/>
      <c r="R274" s="198" t="s">
        <v>2164</v>
      </c>
      <c r="S274" s="198"/>
      <c r="T274" s="198"/>
      <c r="U274" s="64">
        <v>224.1</v>
      </c>
    </row>
    <row r="275" spans="2:21">
      <c r="B275" s="197" t="s">
        <v>1946</v>
      </c>
      <c r="C275" s="197"/>
      <c r="D275" s="197"/>
      <c r="E275" s="197"/>
      <c r="F275" s="197"/>
      <c r="G275" s="197"/>
      <c r="H275" s="197"/>
      <c r="I275" s="198" t="s">
        <v>2165</v>
      </c>
      <c r="J275" s="198"/>
      <c r="K275" s="198"/>
      <c r="L275" s="198" t="s">
        <v>2166</v>
      </c>
      <c r="M275" s="198"/>
      <c r="N275" s="198"/>
      <c r="O275" s="198"/>
      <c r="P275" s="198"/>
      <c r="R275" s="198" t="s">
        <v>2167</v>
      </c>
      <c r="S275" s="198"/>
      <c r="T275" s="198"/>
      <c r="U275" s="64">
        <v>44.3</v>
      </c>
    </row>
    <row r="276" spans="2:21">
      <c r="B276" s="197" t="s">
        <v>1946</v>
      </c>
      <c r="C276" s="197"/>
      <c r="D276" s="197"/>
      <c r="E276" s="197"/>
      <c r="F276" s="197"/>
      <c r="G276" s="197"/>
      <c r="H276" s="197"/>
      <c r="I276" s="198" t="s">
        <v>2168</v>
      </c>
      <c r="J276" s="198"/>
      <c r="K276" s="198"/>
      <c r="L276" s="198" t="s">
        <v>2166</v>
      </c>
      <c r="M276" s="198"/>
      <c r="N276" s="198"/>
      <c r="O276" s="198"/>
      <c r="P276" s="198"/>
      <c r="R276" s="195" t="s">
        <v>2169</v>
      </c>
      <c r="S276" s="195"/>
      <c r="T276" s="195"/>
      <c r="U276" s="64">
        <v>130.16</v>
      </c>
    </row>
    <row r="277" spans="2:21">
      <c r="R277" s="195"/>
      <c r="S277" s="195"/>
      <c r="T277" s="195"/>
    </row>
    <row r="278" spans="2:21">
      <c r="B278" s="197" t="s">
        <v>1946</v>
      </c>
      <c r="C278" s="197"/>
      <c r="D278" s="197"/>
      <c r="E278" s="197"/>
      <c r="F278" s="197"/>
      <c r="G278" s="197"/>
      <c r="H278" s="197"/>
      <c r="I278" s="198" t="s">
        <v>2170</v>
      </c>
      <c r="J278" s="198"/>
      <c r="K278" s="198"/>
      <c r="L278" s="198" t="s">
        <v>2171</v>
      </c>
      <c r="M278" s="198"/>
      <c r="N278" s="198"/>
      <c r="O278" s="198"/>
      <c r="P278" s="198"/>
      <c r="R278" s="198" t="s">
        <v>2172</v>
      </c>
      <c r="S278" s="198"/>
      <c r="T278" s="198"/>
      <c r="U278" s="64">
        <v>72.849999999999994</v>
      </c>
    </row>
    <row r="279" spans="2:21">
      <c r="B279" s="197" t="s">
        <v>1946</v>
      </c>
      <c r="C279" s="197"/>
      <c r="D279" s="197"/>
      <c r="E279" s="197"/>
      <c r="F279" s="197"/>
      <c r="G279" s="197"/>
      <c r="H279" s="197"/>
      <c r="I279" s="198" t="s">
        <v>2173</v>
      </c>
      <c r="J279" s="198"/>
      <c r="K279" s="198"/>
      <c r="L279" s="198" t="s">
        <v>2171</v>
      </c>
      <c r="M279" s="198"/>
      <c r="N279" s="198"/>
      <c r="O279" s="198"/>
      <c r="P279" s="198"/>
      <c r="R279" s="198" t="s">
        <v>2174</v>
      </c>
      <c r="S279" s="198"/>
      <c r="T279" s="198"/>
      <c r="U279" s="64">
        <v>79.959999999999994</v>
      </c>
    </row>
    <row r="280" spans="2:21">
      <c r="B280" s="197" t="s">
        <v>1946</v>
      </c>
      <c r="C280" s="197"/>
      <c r="D280" s="197"/>
      <c r="E280" s="197"/>
      <c r="F280" s="197"/>
      <c r="G280" s="197"/>
      <c r="H280" s="197"/>
      <c r="I280" s="198" t="s">
        <v>2175</v>
      </c>
      <c r="J280" s="198"/>
      <c r="K280" s="198"/>
      <c r="L280" s="198" t="s">
        <v>2157</v>
      </c>
      <c r="M280" s="198"/>
      <c r="N280" s="198"/>
      <c r="O280" s="198"/>
      <c r="P280" s="198"/>
      <c r="R280" s="198" t="s">
        <v>2176</v>
      </c>
      <c r="S280" s="198"/>
      <c r="T280" s="198"/>
      <c r="U280" s="64">
        <v>211.18</v>
      </c>
    </row>
    <row r="281" spans="2:21">
      <c r="B281" s="197" t="s">
        <v>1946</v>
      </c>
      <c r="C281" s="197"/>
      <c r="D281" s="197"/>
      <c r="E281" s="197"/>
      <c r="F281" s="197"/>
      <c r="G281" s="197"/>
      <c r="H281" s="197"/>
      <c r="I281" s="198" t="s">
        <v>2177</v>
      </c>
      <c r="J281" s="198"/>
      <c r="K281" s="198"/>
      <c r="L281" s="198" t="s">
        <v>1948</v>
      </c>
      <c r="M281" s="198"/>
      <c r="N281" s="198"/>
      <c r="O281" s="198"/>
      <c r="P281" s="198"/>
      <c r="R281" s="198" t="s">
        <v>2178</v>
      </c>
      <c r="S281" s="198"/>
      <c r="T281" s="198"/>
      <c r="U281" s="64">
        <v>25.98</v>
      </c>
    </row>
    <row r="282" spans="2:21">
      <c r="B282" s="197" t="s">
        <v>1917</v>
      </c>
      <c r="C282" s="197"/>
      <c r="D282" s="197"/>
      <c r="E282" s="197"/>
      <c r="F282" s="197"/>
      <c r="G282" s="197"/>
      <c r="H282" s="197"/>
      <c r="I282" s="198" t="s">
        <v>2179</v>
      </c>
      <c r="J282" s="198"/>
      <c r="K282" s="198"/>
      <c r="L282" s="198" t="s">
        <v>2160</v>
      </c>
      <c r="M282" s="198"/>
      <c r="N282" s="198"/>
      <c r="O282" s="198"/>
      <c r="P282" s="198"/>
      <c r="R282" s="198" t="s">
        <v>2167</v>
      </c>
      <c r="S282" s="198"/>
      <c r="T282" s="198"/>
      <c r="U282" s="64">
        <v>41.8</v>
      </c>
    </row>
    <row r="283" spans="2:21">
      <c r="B283" s="197" t="s">
        <v>1917</v>
      </c>
      <c r="C283" s="197"/>
      <c r="D283" s="197"/>
      <c r="E283" s="197"/>
      <c r="F283" s="197"/>
      <c r="G283" s="197"/>
      <c r="H283" s="197"/>
      <c r="I283" s="198" t="s">
        <v>2153</v>
      </c>
      <c r="J283" s="198"/>
      <c r="K283" s="198"/>
      <c r="L283" s="198" t="s">
        <v>2166</v>
      </c>
      <c r="M283" s="198"/>
      <c r="N283" s="198"/>
      <c r="O283" s="198"/>
      <c r="P283" s="198"/>
      <c r="R283" s="198" t="s">
        <v>2180</v>
      </c>
      <c r="S283" s="198"/>
      <c r="T283" s="198"/>
      <c r="U283" s="64">
        <v>40.880000000000003</v>
      </c>
    </row>
    <row r="284" spans="2:21">
      <c r="B284" s="197" t="s">
        <v>1917</v>
      </c>
      <c r="C284" s="197"/>
      <c r="D284" s="197"/>
      <c r="E284" s="197"/>
      <c r="F284" s="197"/>
      <c r="G284" s="197"/>
      <c r="H284" s="197"/>
      <c r="I284" s="198" t="s">
        <v>2156</v>
      </c>
      <c r="J284" s="198"/>
      <c r="K284" s="198"/>
      <c r="L284" s="198" t="s">
        <v>2157</v>
      </c>
      <c r="M284" s="198"/>
      <c r="N284" s="198"/>
      <c r="O284" s="198"/>
      <c r="P284" s="198"/>
      <c r="R284" s="195" t="s">
        <v>2181</v>
      </c>
      <c r="S284" s="195"/>
      <c r="T284" s="195"/>
      <c r="U284" s="64">
        <v>-46.2</v>
      </c>
    </row>
    <row r="285" spans="2:21">
      <c r="R285" s="195"/>
      <c r="S285" s="195"/>
      <c r="T285" s="195"/>
    </row>
    <row r="286" spans="2:21">
      <c r="B286" s="197" t="s">
        <v>1951</v>
      </c>
      <c r="C286" s="197"/>
      <c r="D286" s="197"/>
      <c r="E286" s="197"/>
      <c r="F286" s="197"/>
      <c r="G286" s="197"/>
      <c r="H286" s="197"/>
      <c r="I286" s="198" t="s">
        <v>2182</v>
      </c>
      <c r="J286" s="198"/>
      <c r="K286" s="198"/>
      <c r="L286" s="198" t="s">
        <v>2160</v>
      </c>
      <c r="M286" s="198"/>
      <c r="N286" s="198"/>
      <c r="O286" s="198"/>
      <c r="P286" s="198"/>
      <c r="R286" s="198" t="s">
        <v>2162</v>
      </c>
      <c r="S286" s="198"/>
      <c r="T286" s="198"/>
      <c r="U286" s="64">
        <v>73.98</v>
      </c>
    </row>
    <row r="287" spans="2:21">
      <c r="B287" s="197" t="s">
        <v>1951</v>
      </c>
      <c r="C287" s="197"/>
      <c r="D287" s="197"/>
      <c r="E287" s="197"/>
      <c r="F287" s="197"/>
      <c r="G287" s="197"/>
      <c r="H287" s="197"/>
      <c r="I287" s="198" t="s">
        <v>2183</v>
      </c>
      <c r="J287" s="198"/>
      <c r="K287" s="198"/>
      <c r="L287" s="198" t="s">
        <v>2171</v>
      </c>
      <c r="M287" s="198"/>
      <c r="N287" s="198"/>
      <c r="O287" s="198"/>
      <c r="P287" s="198"/>
      <c r="R287" s="198" t="s">
        <v>2184</v>
      </c>
      <c r="S287" s="198"/>
      <c r="T287" s="198"/>
      <c r="U287" s="64">
        <v>80.36</v>
      </c>
    </row>
    <row r="288" spans="2:21">
      <c r="B288" s="197" t="s">
        <v>1954</v>
      </c>
      <c r="C288" s="197"/>
      <c r="D288" s="197"/>
      <c r="E288" s="197"/>
      <c r="F288" s="197"/>
      <c r="G288" s="197"/>
      <c r="H288" s="197"/>
      <c r="I288" s="198" t="s">
        <v>2185</v>
      </c>
      <c r="J288" s="198"/>
      <c r="K288" s="198"/>
      <c r="L288" s="198" t="s">
        <v>1948</v>
      </c>
      <c r="M288" s="198"/>
      <c r="N288" s="198"/>
      <c r="O288" s="198"/>
      <c r="P288" s="198"/>
      <c r="R288" s="198" t="s">
        <v>2186</v>
      </c>
      <c r="S288" s="198"/>
      <c r="T288" s="198"/>
      <c r="U288" s="64">
        <v>79.98</v>
      </c>
    </row>
    <row r="289" spans="2:21">
      <c r="B289" s="197" t="s">
        <v>1958</v>
      </c>
      <c r="C289" s="197"/>
      <c r="D289" s="197"/>
      <c r="E289" s="197"/>
      <c r="F289" s="197"/>
      <c r="G289" s="197"/>
      <c r="H289" s="197"/>
      <c r="I289" s="198" t="s">
        <v>2187</v>
      </c>
      <c r="J289" s="198"/>
      <c r="K289" s="198"/>
      <c r="L289" s="198" t="s">
        <v>2166</v>
      </c>
      <c r="M289" s="198"/>
      <c r="N289" s="198"/>
      <c r="O289" s="198"/>
      <c r="P289" s="198"/>
      <c r="R289" s="198" t="s">
        <v>2188</v>
      </c>
      <c r="S289" s="198"/>
      <c r="T289" s="198"/>
      <c r="U289" s="64">
        <v>29.98</v>
      </c>
    </row>
    <row r="290" spans="2:21">
      <c r="B290" s="197" t="s">
        <v>1968</v>
      </c>
      <c r="C290" s="197"/>
      <c r="D290" s="197"/>
      <c r="E290" s="197"/>
      <c r="F290" s="197"/>
      <c r="G290" s="197"/>
      <c r="H290" s="197"/>
      <c r="I290" s="198" t="s">
        <v>2189</v>
      </c>
      <c r="J290" s="198"/>
      <c r="K290" s="198"/>
      <c r="L290" s="198" t="s">
        <v>2171</v>
      </c>
      <c r="M290" s="198"/>
      <c r="N290" s="198"/>
      <c r="O290" s="198"/>
      <c r="P290" s="198"/>
      <c r="R290" s="198" t="s">
        <v>2190</v>
      </c>
      <c r="S290" s="198"/>
      <c r="T290" s="198"/>
      <c r="U290" s="64">
        <v>15.49</v>
      </c>
    </row>
    <row r="291" spans="2:21">
      <c r="B291" s="197" t="s">
        <v>1968</v>
      </c>
      <c r="C291" s="197"/>
      <c r="D291" s="197"/>
      <c r="E291" s="197"/>
      <c r="F291" s="197"/>
      <c r="G291" s="197"/>
      <c r="H291" s="197"/>
      <c r="I291" s="198" t="s">
        <v>2191</v>
      </c>
      <c r="J291" s="198"/>
      <c r="K291" s="198"/>
      <c r="L291" s="198" t="s">
        <v>2160</v>
      </c>
      <c r="M291" s="198"/>
      <c r="N291" s="198"/>
      <c r="O291" s="198"/>
      <c r="P291" s="198"/>
      <c r="R291" s="198" t="s">
        <v>2162</v>
      </c>
      <c r="S291" s="198"/>
      <c r="T291" s="198"/>
      <c r="U291" s="64">
        <v>107.68</v>
      </c>
    </row>
    <row r="292" spans="2:21">
      <c r="B292" s="197" t="s">
        <v>1968</v>
      </c>
      <c r="C292" s="197"/>
      <c r="D292" s="197"/>
      <c r="E292" s="197"/>
      <c r="F292" s="197"/>
      <c r="G292" s="197"/>
      <c r="H292" s="197"/>
      <c r="I292" s="198" t="s">
        <v>2168</v>
      </c>
      <c r="J292" s="198"/>
      <c r="K292" s="198"/>
      <c r="L292" s="198" t="s">
        <v>2166</v>
      </c>
      <c r="M292" s="198"/>
      <c r="N292" s="198"/>
      <c r="O292" s="198"/>
      <c r="P292" s="198"/>
      <c r="R292" s="198" t="s">
        <v>2188</v>
      </c>
      <c r="S292" s="198"/>
      <c r="T292" s="198"/>
      <c r="U292" s="64">
        <v>176.74</v>
      </c>
    </row>
    <row r="293" spans="2:21">
      <c r="B293" s="197" t="s">
        <v>1968</v>
      </c>
      <c r="C293" s="197"/>
      <c r="D293" s="197"/>
      <c r="E293" s="197"/>
      <c r="F293" s="197"/>
      <c r="G293" s="197"/>
      <c r="H293" s="197"/>
      <c r="I293" s="198" t="s">
        <v>2192</v>
      </c>
      <c r="J293" s="198"/>
      <c r="K293" s="198"/>
      <c r="L293" s="198" t="s">
        <v>2166</v>
      </c>
      <c r="M293" s="198"/>
      <c r="N293" s="198"/>
      <c r="O293" s="198"/>
      <c r="P293" s="198"/>
      <c r="R293" s="198" t="s">
        <v>2167</v>
      </c>
      <c r="S293" s="198"/>
      <c r="T293" s="198"/>
      <c r="U293" s="64">
        <v>883.94</v>
      </c>
    </row>
    <row r="294" spans="2:21">
      <c r="B294" s="197" t="s">
        <v>1921</v>
      </c>
      <c r="C294" s="197"/>
      <c r="D294" s="197"/>
      <c r="E294" s="197"/>
      <c r="F294" s="197"/>
      <c r="G294" s="197"/>
      <c r="H294" s="197"/>
      <c r="I294" s="198" t="s">
        <v>2168</v>
      </c>
      <c r="J294" s="198"/>
      <c r="K294" s="198"/>
      <c r="L294" s="198" t="s">
        <v>2160</v>
      </c>
      <c r="M294" s="198"/>
      <c r="N294" s="198"/>
      <c r="O294" s="198"/>
      <c r="P294" s="198"/>
      <c r="R294" s="198" t="s">
        <v>2162</v>
      </c>
      <c r="S294" s="198"/>
      <c r="T294" s="198"/>
      <c r="U294" s="64">
        <v>66.16</v>
      </c>
    </row>
    <row r="295" spans="2:21">
      <c r="B295" s="197" t="s">
        <v>1921</v>
      </c>
      <c r="C295" s="197"/>
      <c r="D295" s="197"/>
      <c r="E295" s="197"/>
      <c r="F295" s="197"/>
      <c r="G295" s="197"/>
      <c r="H295" s="197"/>
      <c r="I295" s="198" t="s">
        <v>2193</v>
      </c>
      <c r="J295" s="198"/>
      <c r="K295" s="198"/>
      <c r="L295" s="198" t="s">
        <v>2160</v>
      </c>
      <c r="M295" s="198"/>
      <c r="N295" s="198"/>
      <c r="O295" s="198"/>
      <c r="P295" s="198"/>
      <c r="R295" s="198" t="s">
        <v>2194</v>
      </c>
      <c r="S295" s="198"/>
      <c r="T295" s="198"/>
      <c r="U295" s="64">
        <v>-23.28</v>
      </c>
    </row>
    <row r="296" spans="2:21">
      <c r="B296" s="197" t="s">
        <v>1921</v>
      </c>
      <c r="C296" s="197"/>
      <c r="D296" s="197"/>
      <c r="E296" s="197"/>
      <c r="F296" s="197"/>
      <c r="G296" s="197"/>
      <c r="H296" s="197"/>
      <c r="I296" s="198" t="s">
        <v>2195</v>
      </c>
      <c r="J296" s="198"/>
      <c r="K296" s="198"/>
      <c r="L296" s="198" t="s">
        <v>2166</v>
      </c>
      <c r="M296" s="198"/>
      <c r="N296" s="198"/>
      <c r="O296" s="198"/>
      <c r="P296" s="198"/>
      <c r="R296" s="198" t="s">
        <v>2196</v>
      </c>
      <c r="S296" s="198"/>
      <c r="T296" s="198"/>
      <c r="U296" s="64">
        <v>85.96</v>
      </c>
    </row>
    <row r="297" spans="2:21">
      <c r="B297" s="197" t="s">
        <v>1985</v>
      </c>
      <c r="C297" s="197"/>
      <c r="D297" s="197"/>
      <c r="E297" s="197"/>
      <c r="F297" s="197"/>
      <c r="G297" s="197"/>
      <c r="H297" s="197"/>
      <c r="I297" s="198" t="s">
        <v>2153</v>
      </c>
      <c r="J297" s="198"/>
      <c r="K297" s="198"/>
      <c r="L297" s="198" t="s">
        <v>2160</v>
      </c>
      <c r="M297" s="198"/>
      <c r="N297" s="198"/>
      <c r="O297" s="198"/>
      <c r="P297" s="198"/>
      <c r="R297" s="198" t="s">
        <v>2162</v>
      </c>
      <c r="S297" s="198"/>
      <c r="T297" s="198"/>
      <c r="U297" s="64">
        <v>118.82</v>
      </c>
    </row>
    <row r="298" spans="2:21">
      <c r="B298" s="197" t="s">
        <v>1985</v>
      </c>
      <c r="C298" s="197"/>
      <c r="D298" s="197"/>
      <c r="E298" s="197"/>
      <c r="F298" s="197"/>
      <c r="G298" s="197"/>
      <c r="H298" s="197"/>
      <c r="I298" s="198" t="s">
        <v>2153</v>
      </c>
      <c r="J298" s="198"/>
      <c r="K298" s="198"/>
      <c r="L298" s="198" t="s">
        <v>2160</v>
      </c>
      <c r="M298" s="198"/>
      <c r="N298" s="198"/>
      <c r="O298" s="198"/>
      <c r="P298" s="198"/>
      <c r="R298" s="198" t="s">
        <v>2162</v>
      </c>
      <c r="S298" s="198"/>
      <c r="T298" s="198"/>
      <c r="U298" s="64">
        <v>66.75</v>
      </c>
    </row>
    <row r="299" spans="2:21">
      <c r="B299" s="197" t="s">
        <v>1985</v>
      </c>
      <c r="C299" s="197"/>
      <c r="D299" s="197"/>
      <c r="E299" s="197"/>
      <c r="F299" s="197"/>
      <c r="G299" s="197"/>
      <c r="H299" s="197"/>
      <c r="I299" s="198" t="s">
        <v>1947</v>
      </c>
      <c r="J299" s="198"/>
      <c r="K299" s="198"/>
      <c r="L299" s="198" t="s">
        <v>2166</v>
      </c>
      <c r="M299" s="198"/>
      <c r="N299" s="198"/>
      <c r="O299" s="198"/>
      <c r="P299" s="198"/>
      <c r="R299" s="198" t="s">
        <v>2197</v>
      </c>
      <c r="S299" s="198"/>
      <c r="T299" s="198"/>
      <c r="U299" s="64">
        <v>571.28</v>
      </c>
    </row>
    <row r="300" spans="2:21">
      <c r="B300" s="197" t="s">
        <v>1985</v>
      </c>
      <c r="C300" s="197"/>
      <c r="D300" s="197"/>
      <c r="E300" s="197"/>
      <c r="F300" s="197"/>
      <c r="G300" s="197"/>
      <c r="H300" s="197"/>
      <c r="I300" s="198" t="s">
        <v>1947</v>
      </c>
      <c r="J300" s="198"/>
      <c r="K300" s="198"/>
      <c r="L300" s="198" t="s">
        <v>2166</v>
      </c>
      <c r="M300" s="198"/>
      <c r="N300" s="198"/>
      <c r="O300" s="198"/>
      <c r="P300" s="198"/>
      <c r="R300" s="198" t="s">
        <v>2198</v>
      </c>
      <c r="S300" s="198"/>
      <c r="T300" s="198"/>
      <c r="U300" s="64">
        <v>175.89</v>
      </c>
    </row>
    <row r="301" spans="2:21">
      <c r="B301" s="197" t="s">
        <v>1985</v>
      </c>
      <c r="C301" s="197"/>
      <c r="D301" s="197"/>
      <c r="E301" s="197"/>
      <c r="F301" s="197"/>
      <c r="G301" s="197"/>
      <c r="H301" s="197"/>
      <c r="I301" s="198" t="s">
        <v>2199</v>
      </c>
      <c r="J301" s="198"/>
      <c r="K301" s="198"/>
      <c r="L301" s="198" t="s">
        <v>2166</v>
      </c>
      <c r="M301" s="198"/>
      <c r="N301" s="198"/>
      <c r="O301" s="198"/>
      <c r="P301" s="198"/>
      <c r="R301" s="198" t="s">
        <v>2196</v>
      </c>
      <c r="S301" s="198"/>
      <c r="T301" s="198"/>
      <c r="U301" s="64">
        <v>645.38</v>
      </c>
    </row>
    <row r="302" spans="2:21">
      <c r="B302" s="197" t="s">
        <v>1985</v>
      </c>
      <c r="C302" s="197"/>
      <c r="D302" s="197"/>
      <c r="E302" s="197"/>
      <c r="F302" s="197"/>
      <c r="G302" s="197"/>
      <c r="H302" s="197"/>
      <c r="I302" s="198" t="s">
        <v>2036</v>
      </c>
      <c r="J302" s="198"/>
      <c r="K302" s="198"/>
      <c r="L302" s="198" t="s">
        <v>1948</v>
      </c>
      <c r="M302" s="198"/>
      <c r="N302" s="198"/>
      <c r="O302" s="198"/>
      <c r="P302" s="198"/>
      <c r="R302" s="198" t="s">
        <v>2200</v>
      </c>
      <c r="S302" s="198"/>
      <c r="T302" s="198"/>
      <c r="U302" s="64">
        <v>66.75</v>
      </c>
    </row>
    <row r="303" spans="2:21">
      <c r="B303" s="197" t="s">
        <v>1993</v>
      </c>
      <c r="C303" s="197"/>
      <c r="D303" s="197"/>
      <c r="E303" s="197"/>
      <c r="F303" s="197"/>
      <c r="G303" s="197"/>
      <c r="H303" s="197"/>
      <c r="I303" s="198" t="s">
        <v>1947</v>
      </c>
      <c r="J303" s="198"/>
      <c r="K303" s="198"/>
      <c r="L303" s="198" t="s">
        <v>2166</v>
      </c>
      <c r="M303" s="198"/>
      <c r="N303" s="198"/>
      <c r="O303" s="198"/>
      <c r="P303" s="198"/>
      <c r="R303" s="198" t="s">
        <v>2180</v>
      </c>
      <c r="S303" s="198"/>
      <c r="T303" s="198"/>
      <c r="U303" s="64">
        <v>34.9</v>
      </c>
    </row>
    <row r="304" spans="2:21">
      <c r="B304" s="197" t="s">
        <v>1993</v>
      </c>
      <c r="C304" s="197"/>
      <c r="D304" s="197"/>
      <c r="E304" s="197"/>
      <c r="F304" s="197"/>
      <c r="G304" s="197"/>
      <c r="H304" s="197"/>
      <c r="I304" s="198" t="s">
        <v>2201</v>
      </c>
      <c r="J304" s="198"/>
      <c r="K304" s="198"/>
      <c r="L304" s="198" t="s">
        <v>2171</v>
      </c>
      <c r="M304" s="198"/>
      <c r="N304" s="198"/>
      <c r="O304" s="198"/>
      <c r="P304" s="198"/>
      <c r="R304" s="198" t="s">
        <v>2184</v>
      </c>
      <c r="S304" s="198"/>
      <c r="T304" s="198"/>
      <c r="U304" s="64">
        <v>82.99</v>
      </c>
    </row>
    <row r="305" spans="2:21">
      <c r="B305" s="197" t="s">
        <v>1993</v>
      </c>
      <c r="C305" s="197"/>
      <c r="D305" s="197"/>
      <c r="E305" s="197"/>
      <c r="F305" s="197"/>
      <c r="G305" s="197"/>
      <c r="H305" s="197"/>
      <c r="I305" s="198" t="s">
        <v>2202</v>
      </c>
      <c r="J305" s="198"/>
      <c r="K305" s="198"/>
      <c r="L305" s="198" t="s">
        <v>2160</v>
      </c>
      <c r="M305" s="198"/>
      <c r="N305" s="198"/>
      <c r="O305" s="198"/>
      <c r="P305" s="198"/>
      <c r="R305" s="198" t="s">
        <v>2203</v>
      </c>
      <c r="S305" s="198"/>
      <c r="T305" s="198"/>
      <c r="U305" s="64">
        <v>46.98</v>
      </c>
    </row>
    <row r="306" spans="2:21">
      <c r="B306" s="197" t="s">
        <v>1995</v>
      </c>
      <c r="C306" s="197"/>
      <c r="D306" s="197"/>
      <c r="E306" s="197"/>
      <c r="F306" s="197"/>
      <c r="G306" s="197"/>
      <c r="H306" s="197"/>
      <c r="I306" s="198" t="s">
        <v>1947</v>
      </c>
      <c r="J306" s="198"/>
      <c r="K306" s="198"/>
      <c r="L306" s="198" t="s">
        <v>2166</v>
      </c>
      <c r="M306" s="198"/>
      <c r="N306" s="198"/>
      <c r="O306" s="198"/>
      <c r="P306" s="198"/>
      <c r="R306" s="198" t="s">
        <v>2204</v>
      </c>
      <c r="S306" s="198"/>
      <c r="T306" s="198"/>
      <c r="U306" s="64">
        <v>89.96</v>
      </c>
    </row>
    <row r="307" spans="2:21">
      <c r="B307" s="197" t="s">
        <v>1995</v>
      </c>
      <c r="C307" s="197"/>
      <c r="D307" s="197"/>
      <c r="E307" s="197"/>
      <c r="F307" s="197"/>
      <c r="G307" s="197"/>
      <c r="H307" s="197"/>
      <c r="I307" s="198" t="s">
        <v>2205</v>
      </c>
      <c r="J307" s="198"/>
      <c r="K307" s="198"/>
      <c r="L307" s="198" t="s">
        <v>1948</v>
      </c>
      <c r="M307" s="198"/>
      <c r="N307" s="198"/>
      <c r="O307" s="198"/>
      <c r="P307" s="198"/>
      <c r="R307" s="198" t="s">
        <v>2206</v>
      </c>
      <c r="S307" s="198"/>
      <c r="T307" s="198"/>
      <c r="U307" s="64">
        <v>350</v>
      </c>
    </row>
    <row r="308" spans="2:21">
      <c r="B308" s="197" t="s">
        <v>1995</v>
      </c>
      <c r="C308" s="197"/>
      <c r="D308" s="197"/>
      <c r="E308" s="197"/>
      <c r="F308" s="197"/>
      <c r="G308" s="197"/>
      <c r="H308" s="197"/>
      <c r="I308" s="198" t="s">
        <v>2207</v>
      </c>
      <c r="J308" s="198"/>
      <c r="K308" s="198"/>
      <c r="L308" s="198" t="s">
        <v>2157</v>
      </c>
      <c r="M308" s="198"/>
      <c r="N308" s="198"/>
      <c r="O308" s="198"/>
      <c r="P308" s="198"/>
      <c r="R308" s="198" t="s">
        <v>2208</v>
      </c>
      <c r="S308" s="198"/>
      <c r="T308" s="198"/>
      <c r="U308" s="64">
        <v>103.94</v>
      </c>
    </row>
    <row r="309" spans="2:21">
      <c r="B309" s="197" t="s">
        <v>1995</v>
      </c>
      <c r="C309" s="197"/>
      <c r="D309" s="197"/>
      <c r="E309" s="197"/>
      <c r="F309" s="197"/>
      <c r="G309" s="197"/>
      <c r="H309" s="197"/>
      <c r="I309" s="198" t="s">
        <v>2209</v>
      </c>
      <c r="J309" s="198"/>
      <c r="K309" s="198"/>
      <c r="L309" s="198" t="s">
        <v>2160</v>
      </c>
      <c r="M309" s="198"/>
      <c r="N309" s="198"/>
      <c r="O309" s="198"/>
      <c r="P309" s="198"/>
      <c r="R309" s="198" t="s">
        <v>2162</v>
      </c>
      <c r="S309" s="198"/>
      <c r="T309" s="198"/>
      <c r="U309" s="64">
        <v>56.76</v>
      </c>
    </row>
    <row r="310" spans="2:21">
      <c r="B310" s="197" t="s">
        <v>1995</v>
      </c>
      <c r="C310" s="197"/>
      <c r="D310" s="197"/>
      <c r="E310" s="197"/>
      <c r="F310" s="197"/>
      <c r="G310" s="197"/>
      <c r="H310" s="197"/>
      <c r="I310" s="198" t="s">
        <v>2153</v>
      </c>
      <c r="J310" s="198"/>
      <c r="K310" s="198"/>
      <c r="L310" s="198" t="s">
        <v>2160</v>
      </c>
      <c r="M310" s="198"/>
      <c r="N310" s="198"/>
      <c r="O310" s="198"/>
      <c r="P310" s="198"/>
      <c r="R310" s="198" t="s">
        <v>2210</v>
      </c>
      <c r="S310" s="198"/>
      <c r="T310" s="198"/>
      <c r="U310" s="64">
        <v>11.94</v>
      </c>
    </row>
    <row r="311" spans="2:21">
      <c r="B311" s="197" t="s">
        <v>1995</v>
      </c>
      <c r="C311" s="197"/>
      <c r="D311" s="197"/>
      <c r="E311" s="197"/>
      <c r="F311" s="197"/>
      <c r="G311" s="197"/>
      <c r="H311" s="197"/>
      <c r="I311" s="198" t="s">
        <v>2211</v>
      </c>
      <c r="J311" s="198"/>
      <c r="K311" s="198"/>
      <c r="L311" s="198" t="s">
        <v>2166</v>
      </c>
      <c r="M311" s="198"/>
      <c r="N311" s="198"/>
      <c r="O311" s="198"/>
      <c r="P311" s="198"/>
      <c r="R311" s="198" t="s">
        <v>2167</v>
      </c>
      <c r="S311" s="198"/>
      <c r="T311" s="198"/>
      <c r="U311" s="64">
        <v>64.17</v>
      </c>
    </row>
    <row r="312" spans="2:21">
      <c r="B312" s="197" t="s">
        <v>2006</v>
      </c>
      <c r="C312" s="197"/>
      <c r="D312" s="197"/>
      <c r="E312" s="197"/>
      <c r="F312" s="197"/>
      <c r="G312" s="197"/>
      <c r="H312" s="197"/>
      <c r="I312" s="198" t="s">
        <v>2212</v>
      </c>
      <c r="J312" s="198"/>
      <c r="K312" s="198"/>
      <c r="L312" s="198" t="s">
        <v>2160</v>
      </c>
      <c r="M312" s="198"/>
      <c r="N312" s="198"/>
      <c r="O312" s="198"/>
      <c r="P312" s="198"/>
      <c r="R312" s="198" t="s">
        <v>2213</v>
      </c>
      <c r="S312" s="198"/>
      <c r="T312" s="198"/>
      <c r="U312" s="64">
        <v>34.86</v>
      </c>
    </row>
    <row r="313" spans="2:21">
      <c r="B313" s="197" t="s">
        <v>1923</v>
      </c>
      <c r="C313" s="197"/>
      <c r="D313" s="197"/>
      <c r="E313" s="197"/>
      <c r="F313" s="197"/>
      <c r="G313" s="197"/>
      <c r="H313" s="197"/>
      <c r="I313" s="198" t="s">
        <v>2153</v>
      </c>
      <c r="J313" s="198"/>
      <c r="K313" s="198"/>
      <c r="L313" s="198" t="s">
        <v>2160</v>
      </c>
      <c r="M313" s="198"/>
      <c r="N313" s="198"/>
      <c r="O313" s="198"/>
      <c r="P313" s="198"/>
      <c r="R313" s="198" t="s">
        <v>2203</v>
      </c>
      <c r="S313" s="198"/>
      <c r="T313" s="198"/>
      <c r="U313" s="64">
        <v>58.82</v>
      </c>
    </row>
    <row r="314" spans="2:21">
      <c r="B314" s="197" t="s">
        <v>1923</v>
      </c>
      <c r="C314" s="197"/>
      <c r="D314" s="197"/>
      <c r="E314" s="197"/>
      <c r="F314" s="197"/>
      <c r="G314" s="197"/>
      <c r="H314" s="197"/>
      <c r="I314" s="198" t="s">
        <v>2214</v>
      </c>
      <c r="J314" s="198"/>
      <c r="K314" s="198"/>
      <c r="L314" s="198" t="s">
        <v>2215</v>
      </c>
      <c r="M314" s="198"/>
      <c r="N314" s="198"/>
      <c r="O314" s="198"/>
      <c r="P314" s="198"/>
      <c r="R314" s="198" t="s">
        <v>2216</v>
      </c>
      <c r="S314" s="198"/>
      <c r="T314" s="198"/>
      <c r="U314" s="64">
        <v>9</v>
      </c>
    </row>
    <row r="315" spans="2:21">
      <c r="B315" s="197" t="s">
        <v>1923</v>
      </c>
      <c r="C315" s="197"/>
      <c r="D315" s="197"/>
      <c r="E315" s="197"/>
      <c r="F315" s="197"/>
      <c r="G315" s="197"/>
      <c r="H315" s="197"/>
      <c r="I315" s="198" t="s">
        <v>2212</v>
      </c>
      <c r="J315" s="198"/>
      <c r="K315" s="198"/>
      <c r="L315" s="198" t="s">
        <v>2166</v>
      </c>
      <c r="M315" s="198"/>
      <c r="N315" s="198"/>
      <c r="O315" s="198"/>
      <c r="P315" s="198"/>
      <c r="R315" s="198" t="s">
        <v>2217</v>
      </c>
      <c r="S315" s="198"/>
      <c r="T315" s="198"/>
      <c r="U315" s="64">
        <v>1200.75</v>
      </c>
    </row>
    <row r="316" spans="2:21">
      <c r="B316" s="197" t="s">
        <v>1923</v>
      </c>
      <c r="C316" s="197"/>
      <c r="D316" s="197"/>
      <c r="E316" s="197"/>
      <c r="F316" s="197"/>
      <c r="G316" s="197"/>
      <c r="H316" s="197"/>
      <c r="I316" s="198" t="s">
        <v>2156</v>
      </c>
      <c r="J316" s="198"/>
      <c r="K316" s="198"/>
      <c r="L316" s="198" t="s">
        <v>2157</v>
      </c>
      <c r="M316" s="198"/>
      <c r="N316" s="198"/>
      <c r="O316" s="198"/>
      <c r="P316" s="198"/>
      <c r="R316" s="198" t="s">
        <v>2218</v>
      </c>
      <c r="S316" s="198"/>
      <c r="T316" s="198"/>
      <c r="U316" s="64">
        <v>15.42</v>
      </c>
    </row>
    <row r="317" spans="2:21">
      <c r="B317" s="197" t="s">
        <v>2011</v>
      </c>
      <c r="C317" s="197"/>
      <c r="D317" s="197"/>
      <c r="E317" s="197"/>
      <c r="F317" s="197"/>
      <c r="G317" s="197"/>
      <c r="H317" s="197"/>
      <c r="I317" s="198" t="s">
        <v>2219</v>
      </c>
      <c r="J317" s="198"/>
      <c r="K317" s="198"/>
      <c r="L317" s="198" t="s">
        <v>2160</v>
      </c>
      <c r="M317" s="198"/>
      <c r="N317" s="198"/>
      <c r="O317" s="198"/>
      <c r="P317" s="198"/>
      <c r="R317" s="198" t="s">
        <v>2162</v>
      </c>
      <c r="S317" s="198"/>
      <c r="T317" s="198"/>
      <c r="U317" s="64">
        <v>41.28</v>
      </c>
    </row>
    <row r="318" spans="2:21">
      <c r="B318" s="197" t="s">
        <v>2011</v>
      </c>
      <c r="C318" s="197"/>
      <c r="D318" s="197"/>
      <c r="E318" s="197"/>
      <c r="F318" s="197"/>
      <c r="G318" s="197"/>
      <c r="H318" s="197"/>
      <c r="I318" s="198" t="s">
        <v>2153</v>
      </c>
      <c r="J318" s="198"/>
      <c r="K318" s="198"/>
      <c r="L318" s="198" t="s">
        <v>2160</v>
      </c>
      <c r="M318" s="198"/>
      <c r="N318" s="198"/>
      <c r="O318" s="198"/>
      <c r="P318" s="198"/>
      <c r="R318" s="198" t="s">
        <v>2203</v>
      </c>
      <c r="S318" s="198"/>
      <c r="T318" s="198"/>
      <c r="U318" s="64">
        <v>23.45</v>
      </c>
    </row>
    <row r="319" spans="2:21">
      <c r="B319" s="197" t="s">
        <v>2011</v>
      </c>
      <c r="C319" s="197"/>
      <c r="D319" s="197"/>
      <c r="E319" s="197"/>
      <c r="F319" s="197"/>
      <c r="G319" s="197"/>
      <c r="H319" s="197"/>
      <c r="I319" s="198" t="s">
        <v>2220</v>
      </c>
      <c r="J319" s="198"/>
      <c r="K319" s="198"/>
      <c r="L319" s="198" t="s">
        <v>2171</v>
      </c>
      <c r="M319" s="198"/>
      <c r="N319" s="198"/>
      <c r="O319" s="198"/>
      <c r="P319" s="198"/>
      <c r="R319" s="198" t="s">
        <v>2221</v>
      </c>
      <c r="S319" s="198"/>
      <c r="T319" s="198"/>
      <c r="U319" s="64">
        <v>79.260000000000005</v>
      </c>
    </row>
    <row r="320" spans="2:21">
      <c r="B320" s="197" t="s">
        <v>2011</v>
      </c>
      <c r="C320" s="197"/>
      <c r="D320" s="197"/>
      <c r="E320" s="197"/>
      <c r="F320" s="197"/>
      <c r="G320" s="197"/>
      <c r="H320" s="197"/>
      <c r="I320" s="198" t="s">
        <v>2222</v>
      </c>
      <c r="J320" s="198"/>
      <c r="K320" s="198"/>
      <c r="L320" s="198" t="s">
        <v>2223</v>
      </c>
      <c r="M320" s="198"/>
      <c r="N320" s="198"/>
      <c r="O320" s="198"/>
      <c r="P320" s="198"/>
      <c r="R320" s="198" t="s">
        <v>2224</v>
      </c>
      <c r="S320" s="198"/>
      <c r="T320" s="198"/>
      <c r="U320" s="64">
        <v>148.62</v>
      </c>
    </row>
    <row r="321" spans="1:22">
      <c r="B321" s="197" t="s">
        <v>2011</v>
      </c>
      <c r="C321" s="197"/>
      <c r="D321" s="197"/>
      <c r="E321" s="197"/>
      <c r="F321" s="197"/>
      <c r="G321" s="197"/>
      <c r="H321" s="197"/>
      <c r="I321" s="198" t="s">
        <v>2225</v>
      </c>
      <c r="J321" s="198"/>
      <c r="K321" s="198"/>
      <c r="L321" s="198" t="s">
        <v>2166</v>
      </c>
      <c r="M321" s="198"/>
      <c r="N321" s="198"/>
      <c r="O321" s="198"/>
      <c r="P321" s="198"/>
      <c r="R321" s="195" t="s">
        <v>2226</v>
      </c>
      <c r="S321" s="195"/>
      <c r="T321" s="195"/>
      <c r="U321" s="64">
        <v>91.96</v>
      </c>
    </row>
    <row r="322" spans="1:22">
      <c r="R322" s="195"/>
      <c r="S322" s="195"/>
      <c r="T322" s="195"/>
    </row>
    <row r="323" spans="1:22" ht="15.75" customHeight="1"/>
    <row r="324" spans="1:22" ht="11.25" customHeight="1"/>
    <row r="325" spans="1:22" ht="13.5" customHeight="1">
      <c r="A325" s="195" t="s">
        <v>2003</v>
      </c>
      <c r="B325" s="195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P325" s="196" t="s">
        <v>2227</v>
      </c>
      <c r="Q325" s="196"/>
      <c r="R325" s="196"/>
      <c r="S325" s="196"/>
      <c r="T325" s="196"/>
      <c r="U325" s="196"/>
      <c r="V325" s="196"/>
    </row>
    <row r="326" spans="1:22" ht="20.25" customHeight="1">
      <c r="A326" s="199" t="s">
        <v>2005</v>
      </c>
      <c r="B326" s="199"/>
      <c r="C326" s="199"/>
      <c r="D326" s="199"/>
      <c r="E326" s="199"/>
      <c r="F326" s="199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</row>
    <row r="327" spans="1:22" ht="7.5" customHeight="1"/>
    <row r="328" spans="1:22">
      <c r="A328" s="200" t="s">
        <v>2152</v>
      </c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</row>
    <row r="329" spans="1:22" ht="6" customHeight="1"/>
    <row r="330" spans="1:22">
      <c r="B330" s="197" t="s">
        <v>2011</v>
      </c>
      <c r="C330" s="197"/>
      <c r="D330" s="197"/>
      <c r="E330" s="197"/>
      <c r="F330" s="197"/>
      <c r="G330" s="197"/>
      <c r="H330" s="197"/>
      <c r="I330" s="198" t="s">
        <v>2228</v>
      </c>
      <c r="J330" s="198"/>
      <c r="K330" s="198"/>
      <c r="L330" s="198" t="s">
        <v>2166</v>
      </c>
      <c r="M330" s="198"/>
      <c r="N330" s="198"/>
      <c r="O330" s="198"/>
      <c r="P330" s="198"/>
      <c r="R330" s="195" t="s">
        <v>2229</v>
      </c>
      <c r="S330" s="195"/>
      <c r="T330" s="195"/>
      <c r="U330" s="64">
        <v>28.99</v>
      </c>
    </row>
    <row r="331" spans="1:22">
      <c r="R331" s="195"/>
      <c r="S331" s="195"/>
      <c r="T331" s="195"/>
    </row>
    <row r="332" spans="1:22">
      <c r="B332" s="197" t="s">
        <v>1929</v>
      </c>
      <c r="C332" s="197"/>
      <c r="D332" s="197"/>
      <c r="E332" s="197"/>
      <c r="F332" s="197"/>
      <c r="G332" s="197"/>
      <c r="H332" s="197"/>
      <c r="I332" s="198" t="s">
        <v>2230</v>
      </c>
      <c r="J332" s="198"/>
      <c r="K332" s="198"/>
      <c r="L332" s="198" t="s">
        <v>2166</v>
      </c>
      <c r="M332" s="198"/>
      <c r="N332" s="198"/>
      <c r="O332" s="198"/>
      <c r="P332" s="198"/>
      <c r="R332" s="198" t="s">
        <v>2231</v>
      </c>
      <c r="S332" s="198"/>
      <c r="T332" s="198"/>
      <c r="U332" s="64">
        <v>-12.79</v>
      </c>
    </row>
    <row r="333" spans="1:22">
      <c r="B333" s="197" t="s">
        <v>1929</v>
      </c>
      <c r="C333" s="197"/>
      <c r="D333" s="197"/>
      <c r="E333" s="197"/>
      <c r="F333" s="197"/>
      <c r="G333" s="197"/>
      <c r="H333" s="197"/>
      <c r="I333" s="198" t="s">
        <v>2232</v>
      </c>
      <c r="J333" s="198"/>
      <c r="K333" s="198"/>
      <c r="L333" s="198" t="s">
        <v>2171</v>
      </c>
      <c r="M333" s="198"/>
      <c r="N333" s="198"/>
      <c r="O333" s="198"/>
      <c r="P333" s="198"/>
      <c r="R333" s="198" t="s">
        <v>2184</v>
      </c>
      <c r="S333" s="198"/>
      <c r="T333" s="198"/>
      <c r="U333" s="64">
        <v>84.96</v>
      </c>
    </row>
    <row r="334" spans="1:22">
      <c r="B334" s="197" t="s">
        <v>1929</v>
      </c>
      <c r="C334" s="197"/>
      <c r="D334" s="197"/>
      <c r="E334" s="197"/>
      <c r="F334" s="197"/>
      <c r="G334" s="197"/>
      <c r="H334" s="197"/>
      <c r="I334" s="198" t="s">
        <v>2233</v>
      </c>
      <c r="J334" s="198"/>
      <c r="K334" s="198"/>
      <c r="L334" s="198" t="s">
        <v>2215</v>
      </c>
      <c r="M334" s="198"/>
      <c r="N334" s="198"/>
      <c r="O334" s="198"/>
      <c r="P334" s="198"/>
      <c r="R334" s="198" t="s">
        <v>2234</v>
      </c>
      <c r="S334" s="198"/>
      <c r="T334" s="198"/>
      <c r="U334" s="64">
        <v>906.18</v>
      </c>
    </row>
    <row r="335" spans="1:22">
      <c r="B335" s="197" t="s">
        <v>1929</v>
      </c>
      <c r="C335" s="197"/>
      <c r="D335" s="197"/>
      <c r="E335" s="197"/>
      <c r="F335" s="197"/>
      <c r="G335" s="197"/>
      <c r="H335" s="197"/>
      <c r="I335" s="198" t="s">
        <v>2230</v>
      </c>
      <c r="J335" s="198"/>
      <c r="K335" s="198"/>
      <c r="L335" s="198" t="s">
        <v>2166</v>
      </c>
      <c r="M335" s="198"/>
      <c r="N335" s="198"/>
      <c r="O335" s="198"/>
      <c r="P335" s="198"/>
      <c r="R335" s="198" t="s">
        <v>2235</v>
      </c>
      <c r="S335" s="198"/>
      <c r="T335" s="198"/>
      <c r="U335" s="64">
        <v>167.78</v>
      </c>
    </row>
    <row r="336" spans="1:22">
      <c r="B336" s="197" t="s">
        <v>1929</v>
      </c>
      <c r="C336" s="197"/>
      <c r="D336" s="197"/>
      <c r="E336" s="197"/>
      <c r="F336" s="197"/>
      <c r="G336" s="197"/>
      <c r="H336" s="197"/>
      <c r="I336" s="198" t="s">
        <v>2236</v>
      </c>
      <c r="J336" s="198"/>
      <c r="K336" s="198"/>
      <c r="L336" s="198" t="s">
        <v>1948</v>
      </c>
      <c r="M336" s="198"/>
      <c r="N336" s="198"/>
      <c r="O336" s="198"/>
      <c r="P336" s="198"/>
      <c r="R336" s="198" t="s">
        <v>2237</v>
      </c>
      <c r="S336" s="198"/>
      <c r="T336" s="198"/>
      <c r="U336" s="64">
        <v>175</v>
      </c>
    </row>
    <row r="337" spans="2:21">
      <c r="B337" s="197" t="s">
        <v>2127</v>
      </c>
      <c r="C337" s="197"/>
      <c r="D337" s="197"/>
      <c r="E337" s="197"/>
      <c r="F337" s="197"/>
      <c r="G337" s="197"/>
      <c r="H337" s="197"/>
      <c r="I337" s="198" t="s">
        <v>2238</v>
      </c>
      <c r="J337" s="198"/>
      <c r="K337" s="198"/>
      <c r="L337" s="198" t="s">
        <v>2166</v>
      </c>
      <c r="M337" s="198"/>
      <c r="N337" s="198"/>
      <c r="O337" s="198"/>
      <c r="P337" s="198"/>
      <c r="R337" s="198" t="s">
        <v>2239</v>
      </c>
      <c r="S337" s="198"/>
      <c r="T337" s="198"/>
      <c r="U337" s="64">
        <v>288.39999999999998</v>
      </c>
    </row>
    <row r="338" spans="2:21">
      <c r="B338" s="197" t="s">
        <v>2127</v>
      </c>
      <c r="C338" s="197"/>
      <c r="D338" s="197"/>
      <c r="E338" s="197"/>
      <c r="F338" s="197"/>
      <c r="G338" s="197"/>
      <c r="H338" s="197"/>
      <c r="I338" s="198" t="s">
        <v>2240</v>
      </c>
      <c r="J338" s="198"/>
      <c r="K338" s="198"/>
      <c r="L338" s="198" t="s">
        <v>2160</v>
      </c>
      <c r="M338" s="198"/>
      <c r="N338" s="198"/>
      <c r="O338" s="198"/>
      <c r="P338" s="198"/>
      <c r="R338" s="198" t="s">
        <v>2162</v>
      </c>
      <c r="S338" s="198"/>
      <c r="T338" s="198"/>
      <c r="U338" s="64">
        <v>74.75</v>
      </c>
    </row>
    <row r="339" spans="2:21">
      <c r="B339" s="197" t="s">
        <v>2127</v>
      </c>
      <c r="C339" s="197"/>
      <c r="D339" s="197"/>
      <c r="E339" s="197"/>
      <c r="F339" s="197"/>
      <c r="G339" s="197"/>
      <c r="H339" s="197"/>
      <c r="I339" s="198" t="s">
        <v>2240</v>
      </c>
      <c r="J339" s="198"/>
      <c r="K339" s="198"/>
      <c r="L339" s="198" t="s">
        <v>2160</v>
      </c>
      <c r="M339" s="198"/>
      <c r="N339" s="198"/>
      <c r="O339" s="198"/>
      <c r="P339" s="198"/>
      <c r="R339" s="198" t="s">
        <v>2241</v>
      </c>
      <c r="S339" s="198"/>
      <c r="T339" s="198"/>
      <c r="U339" s="64">
        <v>55.02</v>
      </c>
    </row>
    <row r="340" spans="2:21">
      <c r="B340" s="197" t="s">
        <v>2127</v>
      </c>
      <c r="C340" s="197"/>
      <c r="D340" s="197"/>
      <c r="E340" s="197"/>
      <c r="F340" s="197"/>
      <c r="G340" s="197"/>
      <c r="H340" s="197"/>
      <c r="I340" s="198" t="s">
        <v>2182</v>
      </c>
      <c r="J340" s="198"/>
      <c r="K340" s="198"/>
      <c r="L340" s="198" t="s">
        <v>2160</v>
      </c>
      <c r="M340" s="198"/>
      <c r="N340" s="198"/>
      <c r="O340" s="198"/>
      <c r="P340" s="198"/>
      <c r="R340" s="198" t="s">
        <v>2162</v>
      </c>
      <c r="S340" s="198"/>
      <c r="T340" s="198"/>
      <c r="U340" s="64">
        <v>160.47</v>
      </c>
    </row>
    <row r="341" spans="2:21">
      <c r="B341" s="197" t="s">
        <v>2128</v>
      </c>
      <c r="C341" s="197"/>
      <c r="D341" s="197"/>
      <c r="E341" s="197"/>
      <c r="F341" s="197"/>
      <c r="G341" s="197"/>
      <c r="H341" s="197"/>
      <c r="I341" s="198" t="s">
        <v>2242</v>
      </c>
      <c r="J341" s="198"/>
      <c r="K341" s="198"/>
      <c r="L341" s="198" t="s">
        <v>2160</v>
      </c>
      <c r="M341" s="198"/>
      <c r="N341" s="198"/>
      <c r="O341" s="198"/>
      <c r="P341" s="198"/>
      <c r="R341" s="198" t="s">
        <v>2162</v>
      </c>
      <c r="S341" s="198"/>
      <c r="T341" s="198"/>
      <c r="U341" s="64">
        <v>292.85000000000002</v>
      </c>
    </row>
    <row r="342" spans="2:21">
      <c r="B342" s="197" t="s">
        <v>2128</v>
      </c>
      <c r="C342" s="197"/>
      <c r="D342" s="197"/>
      <c r="E342" s="197"/>
      <c r="F342" s="197"/>
      <c r="G342" s="197"/>
      <c r="H342" s="197"/>
      <c r="I342" s="198" t="s">
        <v>2243</v>
      </c>
      <c r="J342" s="198"/>
      <c r="K342" s="198"/>
      <c r="L342" s="198" t="s">
        <v>2166</v>
      </c>
      <c r="M342" s="198"/>
      <c r="N342" s="198"/>
      <c r="O342" s="198"/>
      <c r="P342" s="198"/>
      <c r="R342" s="198" t="s">
        <v>2244</v>
      </c>
      <c r="S342" s="198"/>
      <c r="T342" s="198"/>
      <c r="U342" s="64">
        <v>249.78</v>
      </c>
    </row>
    <row r="343" spans="2:21">
      <c r="B343" s="197" t="s">
        <v>2128</v>
      </c>
      <c r="C343" s="197"/>
      <c r="D343" s="197"/>
      <c r="E343" s="197"/>
      <c r="F343" s="197"/>
      <c r="G343" s="197"/>
      <c r="H343" s="197"/>
      <c r="I343" s="198" t="s">
        <v>2242</v>
      </c>
      <c r="J343" s="198"/>
      <c r="K343" s="198"/>
      <c r="L343" s="198" t="s">
        <v>2160</v>
      </c>
      <c r="M343" s="198"/>
      <c r="N343" s="198"/>
      <c r="O343" s="198"/>
      <c r="P343" s="198"/>
      <c r="R343" s="198" t="s">
        <v>2162</v>
      </c>
      <c r="S343" s="198"/>
      <c r="T343" s="198"/>
      <c r="U343" s="64">
        <v>34</v>
      </c>
    </row>
    <row r="344" spans="2:21">
      <c r="B344" s="197" t="s">
        <v>2018</v>
      </c>
      <c r="C344" s="197"/>
      <c r="D344" s="197"/>
      <c r="E344" s="197"/>
      <c r="F344" s="197"/>
      <c r="G344" s="197"/>
      <c r="H344" s="197"/>
      <c r="I344" s="195" t="s">
        <v>2245</v>
      </c>
      <c r="J344" s="195"/>
      <c r="K344" s="195"/>
      <c r="L344" s="198" t="s">
        <v>2215</v>
      </c>
      <c r="M344" s="198"/>
      <c r="N344" s="198"/>
      <c r="O344" s="198"/>
      <c r="P344" s="198"/>
      <c r="R344" s="198" t="s">
        <v>2246</v>
      </c>
      <c r="S344" s="198"/>
      <c r="T344" s="198"/>
      <c r="U344" s="64">
        <v>54.69</v>
      </c>
    </row>
    <row r="345" spans="2:21">
      <c r="I345" s="195"/>
      <c r="J345" s="195"/>
      <c r="K345" s="195"/>
    </row>
    <row r="346" spans="2:21">
      <c r="B346" s="197" t="s">
        <v>2018</v>
      </c>
      <c r="C346" s="197"/>
      <c r="D346" s="197"/>
      <c r="E346" s="197"/>
      <c r="F346" s="197"/>
      <c r="G346" s="197"/>
      <c r="H346" s="197"/>
      <c r="I346" s="198" t="s">
        <v>2247</v>
      </c>
      <c r="J346" s="198"/>
      <c r="K346" s="198"/>
      <c r="L346" s="198" t="s">
        <v>2171</v>
      </c>
      <c r="M346" s="198"/>
      <c r="N346" s="198"/>
      <c r="O346" s="198"/>
      <c r="P346" s="198"/>
      <c r="R346" s="198" t="s">
        <v>2174</v>
      </c>
      <c r="S346" s="198"/>
      <c r="T346" s="198"/>
      <c r="U346" s="64">
        <v>81.69</v>
      </c>
    </row>
    <row r="347" spans="2:21">
      <c r="B347" s="197" t="s">
        <v>2018</v>
      </c>
      <c r="C347" s="197"/>
      <c r="D347" s="197"/>
      <c r="E347" s="197"/>
      <c r="F347" s="197"/>
      <c r="G347" s="197"/>
      <c r="H347" s="197"/>
      <c r="I347" s="198" t="s">
        <v>2189</v>
      </c>
      <c r="J347" s="198"/>
      <c r="K347" s="198"/>
      <c r="L347" s="198" t="s">
        <v>2171</v>
      </c>
      <c r="M347" s="198"/>
      <c r="N347" s="198"/>
      <c r="O347" s="198"/>
      <c r="P347" s="198"/>
      <c r="R347" s="198" t="s">
        <v>2248</v>
      </c>
      <c r="S347" s="198"/>
      <c r="T347" s="198"/>
      <c r="U347" s="64">
        <v>35.229999999999997</v>
      </c>
    </row>
    <row r="348" spans="2:21">
      <c r="B348" s="197" t="s">
        <v>2018</v>
      </c>
      <c r="C348" s="197"/>
      <c r="D348" s="197"/>
      <c r="E348" s="197"/>
      <c r="F348" s="197"/>
      <c r="G348" s="197"/>
      <c r="H348" s="197"/>
      <c r="I348" s="198" t="s">
        <v>2249</v>
      </c>
      <c r="J348" s="198"/>
      <c r="K348" s="198"/>
      <c r="L348" s="198" t="s">
        <v>2154</v>
      </c>
      <c r="M348" s="198"/>
      <c r="N348" s="198"/>
      <c r="O348" s="198"/>
      <c r="P348" s="198"/>
      <c r="R348" s="198" t="s">
        <v>2250</v>
      </c>
      <c r="S348" s="198"/>
      <c r="T348" s="198"/>
      <c r="U348" s="64">
        <v>108.9</v>
      </c>
    </row>
    <row r="349" spans="2:21">
      <c r="B349" s="197" t="s">
        <v>1933</v>
      </c>
      <c r="C349" s="197"/>
      <c r="D349" s="197"/>
      <c r="E349" s="197"/>
      <c r="F349" s="197"/>
      <c r="G349" s="197"/>
      <c r="H349" s="197"/>
      <c r="I349" s="198" t="s">
        <v>2251</v>
      </c>
      <c r="J349" s="198"/>
      <c r="K349" s="198"/>
      <c r="L349" s="198" t="s">
        <v>2160</v>
      </c>
      <c r="M349" s="198"/>
      <c r="N349" s="198"/>
      <c r="O349" s="198"/>
      <c r="P349" s="198"/>
      <c r="R349" s="198" t="s">
        <v>2162</v>
      </c>
      <c r="S349" s="198"/>
      <c r="T349" s="198"/>
      <c r="U349" s="64">
        <v>61.85</v>
      </c>
    </row>
    <row r="350" spans="2:21">
      <c r="B350" s="197" t="s">
        <v>1933</v>
      </c>
      <c r="C350" s="197"/>
      <c r="D350" s="197"/>
      <c r="E350" s="197"/>
      <c r="F350" s="197"/>
      <c r="G350" s="197"/>
      <c r="H350" s="197"/>
      <c r="I350" s="198" t="s">
        <v>2252</v>
      </c>
      <c r="J350" s="198"/>
      <c r="K350" s="198"/>
      <c r="L350" s="198" t="s">
        <v>2171</v>
      </c>
      <c r="M350" s="198"/>
      <c r="N350" s="198"/>
      <c r="O350" s="198"/>
      <c r="P350" s="198"/>
      <c r="R350" s="198" t="s">
        <v>2253</v>
      </c>
      <c r="S350" s="198"/>
      <c r="T350" s="198"/>
      <c r="U350" s="64">
        <v>60.22</v>
      </c>
    </row>
    <row r="351" spans="2:21">
      <c r="B351" s="197" t="s">
        <v>1933</v>
      </c>
      <c r="C351" s="197"/>
      <c r="D351" s="197"/>
      <c r="E351" s="197"/>
      <c r="F351" s="197"/>
      <c r="G351" s="197"/>
      <c r="H351" s="197"/>
      <c r="I351" s="198" t="s">
        <v>1947</v>
      </c>
      <c r="J351" s="198"/>
      <c r="K351" s="198"/>
      <c r="L351" s="198" t="s">
        <v>1948</v>
      </c>
      <c r="M351" s="198"/>
      <c r="N351" s="198"/>
      <c r="O351" s="198"/>
      <c r="P351" s="198"/>
      <c r="R351" s="198" t="s">
        <v>2197</v>
      </c>
      <c r="S351" s="198"/>
      <c r="T351" s="198"/>
      <c r="U351" s="64">
        <v>210.22</v>
      </c>
    </row>
    <row r="352" spans="2:21">
      <c r="B352" s="197" t="s">
        <v>1933</v>
      </c>
      <c r="C352" s="197"/>
      <c r="D352" s="197"/>
      <c r="E352" s="197"/>
      <c r="F352" s="197"/>
      <c r="G352" s="197"/>
      <c r="H352" s="197"/>
      <c r="I352" s="198" t="s">
        <v>2199</v>
      </c>
      <c r="J352" s="198"/>
      <c r="K352" s="198"/>
      <c r="L352" s="198" t="s">
        <v>2166</v>
      </c>
      <c r="M352" s="198"/>
      <c r="N352" s="198"/>
      <c r="O352" s="198"/>
      <c r="P352" s="198"/>
      <c r="R352" s="195" t="s">
        <v>2254</v>
      </c>
      <c r="S352" s="195"/>
      <c r="T352" s="195"/>
      <c r="U352" s="64">
        <v>418.01</v>
      </c>
    </row>
    <row r="353" spans="2:21">
      <c r="R353" s="195"/>
      <c r="S353" s="195"/>
      <c r="T353" s="195"/>
    </row>
    <row r="354" spans="2:21">
      <c r="B354" s="197" t="s">
        <v>2057</v>
      </c>
      <c r="C354" s="197"/>
      <c r="D354" s="197"/>
      <c r="E354" s="197"/>
      <c r="F354" s="197"/>
      <c r="G354" s="197"/>
      <c r="H354" s="197"/>
      <c r="I354" s="198" t="s">
        <v>2255</v>
      </c>
      <c r="J354" s="198"/>
      <c r="K354" s="198"/>
      <c r="L354" s="198" t="s">
        <v>1948</v>
      </c>
      <c r="M354" s="198"/>
      <c r="N354" s="198"/>
      <c r="O354" s="198"/>
      <c r="P354" s="198"/>
      <c r="R354" s="198" t="s">
        <v>2256</v>
      </c>
      <c r="S354" s="198"/>
      <c r="T354" s="198"/>
      <c r="U354" s="64">
        <v>81.02</v>
      </c>
    </row>
    <row r="355" spans="2:21">
      <c r="B355" s="197" t="s">
        <v>2057</v>
      </c>
      <c r="C355" s="197"/>
      <c r="D355" s="197"/>
      <c r="E355" s="197"/>
      <c r="F355" s="197"/>
      <c r="G355" s="197"/>
      <c r="H355" s="197"/>
      <c r="I355" s="198" t="s">
        <v>2257</v>
      </c>
      <c r="J355" s="198"/>
      <c r="K355" s="198"/>
      <c r="L355" s="198" t="s">
        <v>2171</v>
      </c>
      <c r="M355" s="198"/>
      <c r="N355" s="198"/>
      <c r="O355" s="198"/>
      <c r="P355" s="198"/>
      <c r="R355" s="198" t="s">
        <v>2221</v>
      </c>
      <c r="S355" s="198"/>
      <c r="T355" s="198"/>
      <c r="U355" s="64">
        <v>79.569999999999993</v>
      </c>
    </row>
    <row r="356" spans="2:21">
      <c r="B356" s="197" t="s">
        <v>1937</v>
      </c>
      <c r="C356" s="197"/>
      <c r="D356" s="197"/>
      <c r="E356" s="197"/>
      <c r="F356" s="197"/>
      <c r="G356" s="197"/>
      <c r="H356" s="197"/>
      <c r="I356" s="198" t="s">
        <v>2258</v>
      </c>
      <c r="J356" s="198"/>
      <c r="K356" s="198"/>
      <c r="L356" s="198" t="s">
        <v>2160</v>
      </c>
      <c r="M356" s="198"/>
      <c r="N356" s="198"/>
      <c r="O356" s="198"/>
      <c r="P356" s="198"/>
      <c r="R356" s="198" t="s">
        <v>2162</v>
      </c>
      <c r="S356" s="198"/>
      <c r="T356" s="198"/>
      <c r="U356" s="64">
        <v>61.88</v>
      </c>
    </row>
    <row r="357" spans="2:21">
      <c r="B357" s="197" t="s">
        <v>1937</v>
      </c>
      <c r="C357" s="197"/>
      <c r="D357" s="197"/>
      <c r="E357" s="197"/>
      <c r="F357" s="197"/>
      <c r="G357" s="197"/>
      <c r="H357" s="197"/>
      <c r="I357" s="198" t="s">
        <v>2153</v>
      </c>
      <c r="J357" s="198"/>
      <c r="K357" s="198"/>
      <c r="L357" s="198" t="s">
        <v>2166</v>
      </c>
      <c r="M357" s="198"/>
      <c r="N357" s="198"/>
      <c r="O357" s="198"/>
      <c r="P357" s="198"/>
      <c r="R357" s="198" t="s">
        <v>2188</v>
      </c>
      <c r="S357" s="198"/>
      <c r="T357" s="198"/>
      <c r="U357" s="64">
        <v>29.96</v>
      </c>
    </row>
    <row r="358" spans="2:21">
      <c r="B358" s="197" t="s">
        <v>1937</v>
      </c>
      <c r="C358" s="197"/>
      <c r="D358" s="197"/>
      <c r="E358" s="197"/>
      <c r="F358" s="197"/>
      <c r="G358" s="197"/>
      <c r="H358" s="197"/>
      <c r="I358" s="198" t="s">
        <v>2232</v>
      </c>
      <c r="J358" s="198"/>
      <c r="K358" s="198"/>
      <c r="L358" s="198" t="s">
        <v>2171</v>
      </c>
      <c r="M358" s="198"/>
      <c r="N358" s="198"/>
      <c r="O358" s="198"/>
      <c r="P358" s="198"/>
      <c r="R358" s="198" t="s">
        <v>2184</v>
      </c>
      <c r="S358" s="198"/>
      <c r="T358" s="198"/>
      <c r="U358" s="64">
        <v>84.24</v>
      </c>
    </row>
    <row r="359" spans="2:21">
      <c r="B359" s="197" t="s">
        <v>1937</v>
      </c>
      <c r="C359" s="197"/>
      <c r="D359" s="197"/>
      <c r="E359" s="197"/>
      <c r="F359" s="197"/>
      <c r="G359" s="197"/>
      <c r="H359" s="197"/>
      <c r="I359" s="198" t="s">
        <v>2202</v>
      </c>
      <c r="J359" s="198"/>
      <c r="K359" s="198"/>
      <c r="L359" s="198" t="s">
        <v>1948</v>
      </c>
      <c r="M359" s="198"/>
      <c r="N359" s="198"/>
      <c r="O359" s="198"/>
      <c r="P359" s="198"/>
      <c r="R359" s="198" t="s">
        <v>2259</v>
      </c>
      <c r="S359" s="198"/>
      <c r="T359" s="198"/>
      <c r="U359" s="64">
        <v>22.2</v>
      </c>
    </row>
    <row r="360" spans="2:21">
      <c r="B360" s="197" t="s">
        <v>1937</v>
      </c>
      <c r="C360" s="197"/>
      <c r="D360" s="197"/>
      <c r="E360" s="197"/>
      <c r="F360" s="197"/>
      <c r="G360" s="197"/>
      <c r="H360" s="197"/>
      <c r="I360" s="198" t="s">
        <v>2260</v>
      </c>
      <c r="J360" s="198"/>
      <c r="K360" s="198"/>
      <c r="L360" s="198" t="s">
        <v>2223</v>
      </c>
      <c r="M360" s="198"/>
      <c r="N360" s="198"/>
      <c r="O360" s="198"/>
      <c r="P360" s="198"/>
      <c r="R360" s="198" t="s">
        <v>2261</v>
      </c>
      <c r="S360" s="198"/>
      <c r="T360" s="198"/>
      <c r="U360" s="64">
        <v>178.34</v>
      </c>
    </row>
    <row r="361" spans="2:21">
      <c r="B361" s="197" t="s">
        <v>1937</v>
      </c>
      <c r="C361" s="197"/>
      <c r="D361" s="197"/>
      <c r="E361" s="197"/>
      <c r="F361" s="197"/>
      <c r="G361" s="197"/>
      <c r="H361" s="197"/>
      <c r="I361" s="198" t="s">
        <v>2262</v>
      </c>
      <c r="J361" s="198"/>
      <c r="K361" s="198"/>
      <c r="L361" s="198" t="s">
        <v>2166</v>
      </c>
      <c r="M361" s="198"/>
      <c r="N361" s="198"/>
      <c r="O361" s="198"/>
      <c r="P361" s="198"/>
      <c r="R361" s="198" t="s">
        <v>2263</v>
      </c>
      <c r="S361" s="198"/>
      <c r="T361" s="198"/>
      <c r="U361" s="64">
        <v>2022.51</v>
      </c>
    </row>
    <row r="362" spans="2:21">
      <c r="B362" s="197" t="s">
        <v>1937</v>
      </c>
      <c r="C362" s="197"/>
      <c r="D362" s="197"/>
      <c r="E362" s="197"/>
      <c r="F362" s="197"/>
      <c r="G362" s="197"/>
      <c r="H362" s="197"/>
      <c r="I362" s="198" t="s">
        <v>2207</v>
      </c>
      <c r="J362" s="198"/>
      <c r="K362" s="198"/>
      <c r="L362" s="198" t="s">
        <v>2157</v>
      </c>
      <c r="M362" s="198"/>
      <c r="N362" s="198"/>
      <c r="O362" s="198"/>
      <c r="P362" s="198"/>
      <c r="R362" s="198" t="s">
        <v>2264</v>
      </c>
      <c r="S362" s="198"/>
      <c r="T362" s="198"/>
      <c r="U362" s="64">
        <v>25.65</v>
      </c>
    </row>
    <row r="363" spans="2:21">
      <c r="B363" s="197" t="s">
        <v>1937</v>
      </c>
      <c r="C363" s="197"/>
      <c r="D363" s="197"/>
      <c r="E363" s="197"/>
      <c r="F363" s="197"/>
      <c r="G363" s="197"/>
      <c r="H363" s="197"/>
      <c r="I363" s="198" t="s">
        <v>2207</v>
      </c>
      <c r="J363" s="198"/>
      <c r="K363" s="198"/>
      <c r="L363" s="198" t="s">
        <v>2157</v>
      </c>
      <c r="M363" s="198"/>
      <c r="N363" s="198"/>
      <c r="O363" s="198"/>
      <c r="P363" s="198"/>
      <c r="R363" s="198" t="s">
        <v>2158</v>
      </c>
      <c r="S363" s="198"/>
      <c r="T363" s="198"/>
      <c r="U363" s="64">
        <v>195.19</v>
      </c>
    </row>
    <row r="364" spans="2:21">
      <c r="B364" s="197" t="s">
        <v>1937</v>
      </c>
      <c r="C364" s="197"/>
      <c r="D364" s="197"/>
      <c r="E364" s="197"/>
      <c r="F364" s="197"/>
      <c r="G364" s="197"/>
      <c r="H364" s="197"/>
      <c r="I364" s="198" t="s">
        <v>2207</v>
      </c>
      <c r="J364" s="198"/>
      <c r="K364" s="198"/>
      <c r="L364" s="198" t="s">
        <v>2157</v>
      </c>
      <c r="M364" s="198"/>
      <c r="N364" s="198"/>
      <c r="O364" s="198"/>
      <c r="P364" s="198"/>
      <c r="R364" s="198" t="s">
        <v>2265</v>
      </c>
      <c r="S364" s="198"/>
      <c r="T364" s="198"/>
      <c r="U364" s="64">
        <v>81.16</v>
      </c>
    </row>
    <row r="365" spans="2:21">
      <c r="B365" s="197" t="s">
        <v>2026</v>
      </c>
      <c r="C365" s="197"/>
      <c r="D365" s="197"/>
      <c r="E365" s="197"/>
      <c r="F365" s="197"/>
      <c r="G365" s="197"/>
      <c r="H365" s="197"/>
      <c r="I365" s="198" t="s">
        <v>2266</v>
      </c>
      <c r="J365" s="198"/>
      <c r="K365" s="198"/>
      <c r="L365" s="198" t="s">
        <v>2157</v>
      </c>
      <c r="M365" s="198"/>
      <c r="N365" s="198"/>
      <c r="O365" s="198"/>
      <c r="P365" s="198"/>
      <c r="R365" s="198" t="s">
        <v>2264</v>
      </c>
      <c r="S365" s="198"/>
      <c r="T365" s="198"/>
      <c r="U365" s="64">
        <v>56.03</v>
      </c>
    </row>
    <row r="366" spans="2:21">
      <c r="B366" s="197" t="s">
        <v>2026</v>
      </c>
      <c r="C366" s="197"/>
      <c r="D366" s="197"/>
      <c r="E366" s="197"/>
      <c r="F366" s="197"/>
      <c r="G366" s="197"/>
      <c r="H366" s="197"/>
      <c r="I366" s="198" t="s">
        <v>2207</v>
      </c>
      <c r="J366" s="198"/>
      <c r="K366" s="198"/>
      <c r="L366" s="198" t="s">
        <v>2157</v>
      </c>
      <c r="M366" s="198"/>
      <c r="N366" s="198"/>
      <c r="O366" s="198"/>
      <c r="P366" s="198"/>
      <c r="R366" s="198" t="s">
        <v>2264</v>
      </c>
      <c r="S366" s="198"/>
      <c r="T366" s="198"/>
      <c r="U366" s="64">
        <v>73.55</v>
      </c>
    </row>
    <row r="367" spans="2:21">
      <c r="B367" s="197" t="s">
        <v>2026</v>
      </c>
      <c r="C367" s="197"/>
      <c r="D367" s="197"/>
      <c r="E367" s="197"/>
      <c r="F367" s="197"/>
      <c r="G367" s="197"/>
      <c r="H367" s="197"/>
      <c r="I367" s="198" t="s">
        <v>2211</v>
      </c>
      <c r="J367" s="198"/>
      <c r="K367" s="198"/>
      <c r="L367" s="198" t="s">
        <v>2160</v>
      </c>
      <c r="M367" s="198"/>
      <c r="N367" s="198"/>
      <c r="O367" s="198"/>
      <c r="P367" s="198"/>
      <c r="R367" s="198" t="s">
        <v>2162</v>
      </c>
      <c r="S367" s="198"/>
      <c r="T367" s="198"/>
      <c r="U367" s="64">
        <v>365.75</v>
      </c>
    </row>
    <row r="368" spans="2:21">
      <c r="B368" s="197" t="s">
        <v>1941</v>
      </c>
      <c r="C368" s="197"/>
      <c r="D368" s="197"/>
      <c r="E368" s="197"/>
      <c r="F368" s="197"/>
      <c r="G368" s="197"/>
      <c r="H368" s="197"/>
      <c r="I368" s="198" t="s">
        <v>1947</v>
      </c>
      <c r="J368" s="198"/>
      <c r="K368" s="198"/>
      <c r="L368" s="198" t="s">
        <v>2166</v>
      </c>
      <c r="M368" s="198"/>
      <c r="N368" s="198"/>
      <c r="O368" s="198"/>
      <c r="P368" s="198"/>
      <c r="R368" s="198" t="s">
        <v>2197</v>
      </c>
      <c r="S368" s="198"/>
      <c r="T368" s="198"/>
      <c r="U368" s="64">
        <v>233.37</v>
      </c>
    </row>
    <row r="369" spans="2:21">
      <c r="B369" s="197" t="s">
        <v>1941</v>
      </c>
      <c r="C369" s="197"/>
      <c r="D369" s="197"/>
      <c r="E369" s="197"/>
      <c r="F369" s="197"/>
      <c r="G369" s="197"/>
      <c r="H369" s="197"/>
      <c r="I369" s="198" t="s">
        <v>2267</v>
      </c>
      <c r="J369" s="198"/>
      <c r="K369" s="198"/>
      <c r="L369" s="198" t="s">
        <v>2171</v>
      </c>
      <c r="M369" s="198"/>
      <c r="N369" s="198"/>
      <c r="O369" s="198"/>
      <c r="P369" s="198"/>
      <c r="R369" s="198" t="s">
        <v>2172</v>
      </c>
      <c r="S369" s="198"/>
      <c r="T369" s="198"/>
      <c r="U369" s="64">
        <v>70.86</v>
      </c>
    </row>
    <row r="370" spans="2:21">
      <c r="B370" s="197" t="s">
        <v>1941</v>
      </c>
      <c r="C370" s="197"/>
      <c r="D370" s="197"/>
      <c r="E370" s="197"/>
      <c r="F370" s="197"/>
      <c r="G370" s="197"/>
      <c r="H370" s="197"/>
      <c r="I370" s="198" t="s">
        <v>2168</v>
      </c>
      <c r="J370" s="198"/>
      <c r="K370" s="198"/>
      <c r="L370" s="198" t="s">
        <v>2160</v>
      </c>
      <c r="M370" s="198"/>
      <c r="N370" s="198"/>
      <c r="O370" s="198"/>
      <c r="P370" s="198"/>
      <c r="R370" s="198" t="s">
        <v>2203</v>
      </c>
      <c r="S370" s="198"/>
      <c r="T370" s="198"/>
      <c r="U370" s="64">
        <v>177.41</v>
      </c>
    </row>
    <row r="371" spans="2:21">
      <c r="B371" s="197" t="s">
        <v>1941</v>
      </c>
      <c r="C371" s="197"/>
      <c r="D371" s="197"/>
      <c r="E371" s="197"/>
      <c r="F371" s="197"/>
      <c r="G371" s="197"/>
      <c r="H371" s="197"/>
      <c r="I371" s="198" t="s">
        <v>1980</v>
      </c>
      <c r="J371" s="198"/>
      <c r="K371" s="198"/>
      <c r="L371" s="198" t="s">
        <v>1981</v>
      </c>
      <c r="M371" s="198"/>
      <c r="N371" s="198"/>
      <c r="O371" s="198"/>
      <c r="P371" s="198"/>
      <c r="R371" s="195" t="s">
        <v>2268</v>
      </c>
      <c r="S371" s="195"/>
      <c r="T371" s="195"/>
      <c r="U371" s="64">
        <v>-0.99</v>
      </c>
    </row>
    <row r="372" spans="2:21">
      <c r="R372" s="195"/>
      <c r="S372" s="195"/>
      <c r="T372" s="195"/>
    </row>
    <row r="373" spans="2:21">
      <c r="B373" s="197" t="s">
        <v>1941</v>
      </c>
      <c r="C373" s="197"/>
      <c r="D373" s="197"/>
      <c r="E373" s="197"/>
      <c r="F373" s="197"/>
      <c r="G373" s="197"/>
      <c r="H373" s="197"/>
      <c r="I373" s="198" t="s">
        <v>1980</v>
      </c>
      <c r="J373" s="198"/>
      <c r="K373" s="198"/>
      <c r="L373" s="198" t="s">
        <v>1981</v>
      </c>
      <c r="M373" s="198"/>
      <c r="N373" s="198"/>
      <c r="O373" s="198"/>
      <c r="P373" s="198"/>
      <c r="R373" s="195" t="s">
        <v>2269</v>
      </c>
      <c r="S373" s="195"/>
      <c r="T373" s="195"/>
      <c r="U373" s="64">
        <v>12.99</v>
      </c>
    </row>
    <row r="374" spans="2:21">
      <c r="R374" s="195"/>
      <c r="S374" s="195"/>
      <c r="T374" s="195"/>
    </row>
    <row r="375" spans="2:21">
      <c r="B375" s="197" t="s">
        <v>2041</v>
      </c>
      <c r="C375" s="197"/>
      <c r="D375" s="197"/>
      <c r="E375" s="197"/>
      <c r="F375" s="197"/>
      <c r="G375" s="197"/>
      <c r="H375" s="197"/>
      <c r="I375" s="198" t="s">
        <v>2153</v>
      </c>
      <c r="J375" s="198"/>
      <c r="K375" s="198"/>
      <c r="L375" s="198" t="s">
        <v>2166</v>
      </c>
      <c r="M375" s="198"/>
      <c r="N375" s="198"/>
      <c r="O375" s="198"/>
      <c r="P375" s="198"/>
      <c r="R375" s="198" t="s">
        <v>2270</v>
      </c>
      <c r="S375" s="198"/>
      <c r="T375" s="198"/>
      <c r="U375" s="64">
        <v>22.38</v>
      </c>
    </row>
    <row r="376" spans="2:21">
      <c r="B376" s="197" t="s">
        <v>2041</v>
      </c>
      <c r="C376" s="197"/>
      <c r="D376" s="197"/>
      <c r="E376" s="197"/>
      <c r="F376" s="197"/>
      <c r="G376" s="197"/>
      <c r="H376" s="197"/>
      <c r="I376" s="198" t="s">
        <v>2153</v>
      </c>
      <c r="J376" s="198"/>
      <c r="K376" s="198"/>
      <c r="L376" s="198" t="s">
        <v>2166</v>
      </c>
      <c r="M376" s="198"/>
      <c r="N376" s="198"/>
      <c r="O376" s="198"/>
      <c r="P376" s="198"/>
      <c r="R376" s="195" t="s">
        <v>2271</v>
      </c>
      <c r="S376" s="195"/>
      <c r="T376" s="195"/>
      <c r="U376" s="64">
        <v>96.96</v>
      </c>
    </row>
    <row r="377" spans="2:21">
      <c r="R377" s="195"/>
      <c r="S377" s="195"/>
      <c r="T377" s="195"/>
    </row>
    <row r="378" spans="2:21">
      <c r="B378" s="197" t="s">
        <v>2041</v>
      </c>
      <c r="C378" s="197"/>
      <c r="D378" s="197"/>
      <c r="E378" s="197"/>
      <c r="F378" s="197"/>
      <c r="G378" s="197"/>
      <c r="H378" s="197"/>
      <c r="I378" s="198" t="s">
        <v>2272</v>
      </c>
      <c r="J378" s="198"/>
      <c r="K378" s="198"/>
      <c r="L378" s="198" t="s">
        <v>2171</v>
      </c>
      <c r="M378" s="198"/>
      <c r="N378" s="198"/>
      <c r="O378" s="198"/>
      <c r="P378" s="198"/>
      <c r="R378" s="198" t="s">
        <v>2273</v>
      </c>
      <c r="S378" s="198"/>
      <c r="T378" s="198"/>
      <c r="U378" s="64">
        <v>69.92</v>
      </c>
    </row>
    <row r="379" spans="2:21">
      <c r="B379" s="197" t="s">
        <v>2041</v>
      </c>
      <c r="C379" s="197"/>
      <c r="D379" s="197"/>
      <c r="E379" s="197"/>
      <c r="F379" s="197"/>
      <c r="G379" s="197"/>
      <c r="H379" s="197"/>
      <c r="I379" s="198" t="s">
        <v>2274</v>
      </c>
      <c r="J379" s="198"/>
      <c r="K379" s="198"/>
      <c r="L379" s="198" t="s">
        <v>1919</v>
      </c>
      <c r="M379" s="198"/>
      <c r="N379" s="198"/>
      <c r="O379" s="198"/>
      <c r="P379" s="198"/>
      <c r="R379" s="198" t="s">
        <v>2275</v>
      </c>
      <c r="S379" s="198"/>
      <c r="T379" s="198"/>
      <c r="U379" s="64">
        <v>175.79</v>
      </c>
    </row>
    <row r="380" spans="2:21">
      <c r="B380" s="197" t="s">
        <v>2041</v>
      </c>
      <c r="C380" s="197"/>
      <c r="D380" s="197"/>
      <c r="E380" s="197"/>
      <c r="F380" s="197"/>
      <c r="G380" s="197"/>
      <c r="H380" s="197"/>
      <c r="I380" s="198" t="s">
        <v>2276</v>
      </c>
      <c r="J380" s="198"/>
      <c r="K380" s="198"/>
      <c r="L380" s="198" t="s">
        <v>1919</v>
      </c>
      <c r="M380" s="198"/>
      <c r="N380" s="198"/>
      <c r="O380" s="198"/>
      <c r="P380" s="198"/>
      <c r="R380" s="195" t="s">
        <v>2277</v>
      </c>
      <c r="S380" s="195"/>
      <c r="T380" s="195"/>
      <c r="U380" s="64">
        <v>50.4</v>
      </c>
    </row>
    <row r="381" spans="2:21">
      <c r="R381" s="195"/>
      <c r="S381" s="195"/>
      <c r="T381" s="195"/>
    </row>
    <row r="382" spans="2:21">
      <c r="B382" s="197" t="s">
        <v>2041</v>
      </c>
      <c r="C382" s="197"/>
      <c r="D382" s="197"/>
      <c r="E382" s="197"/>
      <c r="F382" s="197"/>
      <c r="G382" s="197"/>
      <c r="H382" s="197"/>
      <c r="I382" s="198" t="s">
        <v>2036</v>
      </c>
      <c r="J382" s="198"/>
      <c r="K382" s="198"/>
      <c r="L382" s="198" t="s">
        <v>2160</v>
      </c>
      <c r="M382" s="198"/>
      <c r="N382" s="198"/>
      <c r="O382" s="198"/>
      <c r="P382" s="198"/>
      <c r="R382" s="198" t="s">
        <v>2162</v>
      </c>
      <c r="S382" s="198"/>
      <c r="T382" s="198"/>
      <c r="U382" s="64">
        <v>11.59</v>
      </c>
    </row>
    <row r="383" spans="2:21">
      <c r="B383" s="197" t="s">
        <v>2041</v>
      </c>
      <c r="C383" s="197"/>
      <c r="D383" s="197"/>
      <c r="E383" s="197"/>
      <c r="F383" s="197"/>
      <c r="G383" s="197"/>
      <c r="H383" s="197"/>
      <c r="I383" s="198" t="s">
        <v>2212</v>
      </c>
      <c r="J383" s="198"/>
      <c r="K383" s="198"/>
      <c r="L383" s="198" t="s">
        <v>2160</v>
      </c>
      <c r="M383" s="198"/>
      <c r="N383" s="198"/>
      <c r="O383" s="198"/>
      <c r="P383" s="198"/>
      <c r="R383" s="198" t="s">
        <v>2203</v>
      </c>
      <c r="S383" s="198"/>
      <c r="T383" s="198"/>
      <c r="U383" s="64">
        <v>95.89</v>
      </c>
    </row>
    <row r="384" spans="2:21">
      <c r="B384" s="197" t="s">
        <v>2066</v>
      </c>
      <c r="C384" s="197"/>
      <c r="D384" s="197"/>
      <c r="E384" s="197"/>
      <c r="F384" s="197"/>
      <c r="G384" s="197"/>
      <c r="H384" s="197"/>
      <c r="I384" s="198" t="s">
        <v>2278</v>
      </c>
      <c r="J384" s="198"/>
      <c r="K384" s="198"/>
      <c r="L384" s="198" t="s">
        <v>1948</v>
      </c>
      <c r="M384" s="198"/>
      <c r="N384" s="198"/>
      <c r="O384" s="198"/>
      <c r="P384" s="198"/>
      <c r="R384" s="198" t="s">
        <v>2279</v>
      </c>
      <c r="S384" s="198"/>
      <c r="T384" s="198"/>
      <c r="U384" s="64">
        <v>19.98</v>
      </c>
    </row>
    <row r="385" spans="1:22">
      <c r="B385" s="197" t="s">
        <v>2066</v>
      </c>
      <c r="C385" s="197"/>
      <c r="D385" s="197"/>
      <c r="E385" s="197"/>
      <c r="F385" s="197"/>
      <c r="G385" s="197"/>
      <c r="H385" s="197"/>
      <c r="I385" s="198" t="s">
        <v>2202</v>
      </c>
      <c r="J385" s="198"/>
      <c r="K385" s="198"/>
      <c r="L385" s="198" t="s">
        <v>2160</v>
      </c>
      <c r="M385" s="198"/>
      <c r="N385" s="198"/>
      <c r="O385" s="198"/>
      <c r="P385" s="198"/>
      <c r="R385" s="198" t="s">
        <v>2213</v>
      </c>
      <c r="S385" s="198"/>
      <c r="T385" s="198"/>
      <c r="U385" s="64">
        <v>227.97</v>
      </c>
    </row>
    <row r="386" spans="1:22" ht="15.75" customHeight="1"/>
    <row r="387" spans="1:22" ht="11.25" customHeight="1"/>
    <row r="388" spans="1:22" ht="13.5" customHeight="1">
      <c r="A388" s="195" t="s">
        <v>2003</v>
      </c>
      <c r="B388" s="195"/>
      <c r="C388" s="195"/>
      <c r="D388" s="195"/>
      <c r="E388" s="195"/>
      <c r="F388" s="195"/>
      <c r="G388" s="195"/>
      <c r="H388" s="195"/>
      <c r="I388" s="195"/>
      <c r="J388" s="195"/>
      <c r="K388" s="195"/>
      <c r="L388" s="195"/>
      <c r="M388" s="195"/>
      <c r="P388" s="196" t="s">
        <v>2280</v>
      </c>
      <c r="Q388" s="196"/>
      <c r="R388" s="196"/>
      <c r="S388" s="196"/>
      <c r="T388" s="196"/>
      <c r="U388" s="196"/>
      <c r="V388" s="196"/>
    </row>
    <row r="389" spans="1:22" ht="20.25" customHeight="1">
      <c r="A389" s="199" t="s">
        <v>2005</v>
      </c>
      <c r="B389" s="199"/>
      <c r="C389" s="199"/>
      <c r="D389" s="199"/>
      <c r="E389" s="199"/>
      <c r="F389" s="199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</row>
    <row r="390" spans="1:22" ht="7.5" customHeight="1"/>
    <row r="391" spans="1:22">
      <c r="A391" s="200" t="s">
        <v>2152</v>
      </c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</row>
    <row r="392" spans="1:22" ht="6" customHeight="1"/>
    <row r="393" spans="1:22">
      <c r="B393" s="197" t="s">
        <v>2066</v>
      </c>
      <c r="C393" s="197"/>
      <c r="D393" s="197"/>
      <c r="E393" s="197"/>
      <c r="F393" s="197"/>
      <c r="G393" s="197"/>
      <c r="H393" s="197"/>
      <c r="I393" s="198" t="s">
        <v>2207</v>
      </c>
      <c r="J393" s="198"/>
      <c r="K393" s="198"/>
      <c r="L393" s="198" t="s">
        <v>2157</v>
      </c>
      <c r="M393" s="198"/>
      <c r="N393" s="198"/>
      <c r="O393" s="198"/>
      <c r="P393" s="198"/>
      <c r="R393" s="195" t="s">
        <v>2281</v>
      </c>
      <c r="S393" s="195"/>
      <c r="T393" s="195"/>
      <c r="U393" s="64">
        <v>-81.16</v>
      </c>
    </row>
    <row r="394" spans="1:22">
      <c r="R394" s="195"/>
      <c r="S394" s="195"/>
      <c r="T394" s="195"/>
    </row>
    <row r="395" spans="1:22">
      <c r="B395" s="197" t="s">
        <v>2066</v>
      </c>
      <c r="C395" s="197"/>
      <c r="D395" s="197"/>
      <c r="E395" s="197"/>
      <c r="F395" s="197"/>
      <c r="G395" s="197"/>
      <c r="H395" s="197"/>
      <c r="I395" s="198" t="s">
        <v>2207</v>
      </c>
      <c r="J395" s="198"/>
      <c r="K395" s="198"/>
      <c r="L395" s="198" t="s">
        <v>2157</v>
      </c>
      <c r="M395" s="198"/>
      <c r="N395" s="198"/>
      <c r="O395" s="198"/>
      <c r="P395" s="198"/>
      <c r="R395" s="198" t="s">
        <v>2265</v>
      </c>
      <c r="S395" s="198"/>
      <c r="T395" s="198"/>
      <c r="U395" s="64">
        <v>57.29</v>
      </c>
    </row>
    <row r="396" spans="1:22">
      <c r="B396" s="197" t="s">
        <v>2066</v>
      </c>
      <c r="C396" s="197"/>
      <c r="D396" s="197"/>
      <c r="E396" s="197"/>
      <c r="F396" s="197"/>
      <c r="G396" s="197"/>
      <c r="H396" s="197"/>
      <c r="I396" s="198" t="s">
        <v>2207</v>
      </c>
      <c r="J396" s="198"/>
      <c r="K396" s="198"/>
      <c r="L396" s="198" t="s">
        <v>2157</v>
      </c>
      <c r="M396" s="198"/>
      <c r="N396" s="198"/>
      <c r="O396" s="198"/>
      <c r="P396" s="198"/>
      <c r="R396" s="198" t="s">
        <v>2282</v>
      </c>
      <c r="S396" s="198"/>
      <c r="T396" s="198"/>
      <c r="U396" s="64">
        <v>43.3</v>
      </c>
    </row>
    <row r="397" spans="1:22" ht="6" customHeight="1"/>
    <row r="398" spans="1:22">
      <c r="D398" s="63" t="s">
        <v>1</v>
      </c>
      <c r="F398" s="63" t="s">
        <v>1</v>
      </c>
      <c r="H398" s="63" t="s">
        <v>1</v>
      </c>
      <c r="O398" s="191" t="s">
        <v>2152</v>
      </c>
      <c r="P398" s="191"/>
      <c r="Q398" s="191"/>
      <c r="R398" s="191"/>
      <c r="S398" s="191"/>
      <c r="U398" s="65">
        <v>15469.27</v>
      </c>
    </row>
    <row r="399" spans="1:22">
      <c r="A399" s="200" t="s">
        <v>2283</v>
      </c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</row>
    <row r="400" spans="1:22" ht="6" customHeight="1"/>
    <row r="401" spans="2:21">
      <c r="B401" s="197" t="s">
        <v>1946</v>
      </c>
      <c r="C401" s="197"/>
      <c r="D401" s="197"/>
      <c r="E401" s="197"/>
      <c r="F401" s="197"/>
      <c r="G401" s="197"/>
      <c r="H401" s="197"/>
      <c r="I401" s="198" t="s">
        <v>2159</v>
      </c>
      <c r="J401" s="198"/>
      <c r="K401" s="198"/>
      <c r="L401" s="198" t="s">
        <v>2166</v>
      </c>
      <c r="M401" s="198"/>
      <c r="N401" s="198"/>
      <c r="O401" s="198"/>
      <c r="P401" s="198"/>
      <c r="R401" s="198" t="s">
        <v>2284</v>
      </c>
      <c r="S401" s="198"/>
      <c r="T401" s="198"/>
      <c r="U401" s="64">
        <v>48.44</v>
      </c>
    </row>
    <row r="402" spans="2:21">
      <c r="B402" s="197" t="s">
        <v>1946</v>
      </c>
      <c r="C402" s="197"/>
      <c r="D402" s="197"/>
      <c r="E402" s="197"/>
      <c r="F402" s="197"/>
      <c r="G402" s="197"/>
      <c r="H402" s="197"/>
      <c r="I402" s="198" t="s">
        <v>2193</v>
      </c>
      <c r="J402" s="198"/>
      <c r="K402" s="198"/>
      <c r="L402" s="198" t="s">
        <v>2166</v>
      </c>
      <c r="M402" s="198"/>
      <c r="N402" s="198"/>
      <c r="O402" s="198"/>
      <c r="P402" s="198"/>
      <c r="R402" s="198" t="s">
        <v>2285</v>
      </c>
      <c r="S402" s="198"/>
      <c r="T402" s="198"/>
      <c r="U402" s="64">
        <v>90.85</v>
      </c>
    </row>
    <row r="403" spans="2:21">
      <c r="B403" s="197" t="s">
        <v>1946</v>
      </c>
      <c r="C403" s="197"/>
      <c r="D403" s="197"/>
      <c r="E403" s="197"/>
      <c r="F403" s="197"/>
      <c r="G403" s="197"/>
      <c r="H403" s="197"/>
      <c r="I403" s="198" t="s">
        <v>2286</v>
      </c>
      <c r="J403" s="198"/>
      <c r="K403" s="198"/>
      <c r="L403" s="198" t="s">
        <v>2166</v>
      </c>
      <c r="M403" s="198"/>
      <c r="N403" s="198"/>
      <c r="O403" s="198"/>
      <c r="P403" s="198"/>
      <c r="R403" s="198" t="s">
        <v>2263</v>
      </c>
      <c r="S403" s="198"/>
      <c r="T403" s="198"/>
      <c r="U403" s="64">
        <v>90.64</v>
      </c>
    </row>
    <row r="404" spans="2:21">
      <c r="B404" s="197" t="s">
        <v>1917</v>
      </c>
      <c r="C404" s="197"/>
      <c r="D404" s="197"/>
      <c r="E404" s="197"/>
      <c r="F404" s="197"/>
      <c r="G404" s="197"/>
      <c r="H404" s="197"/>
      <c r="I404" s="198" t="s">
        <v>2286</v>
      </c>
      <c r="J404" s="198"/>
      <c r="K404" s="198"/>
      <c r="L404" s="198" t="s">
        <v>2166</v>
      </c>
      <c r="M404" s="198"/>
      <c r="N404" s="198"/>
      <c r="O404" s="198"/>
      <c r="P404" s="198"/>
      <c r="R404" s="198" t="s">
        <v>2287</v>
      </c>
      <c r="S404" s="198"/>
      <c r="T404" s="198"/>
      <c r="U404" s="64">
        <v>45.98</v>
      </c>
    </row>
    <row r="405" spans="2:21">
      <c r="B405" s="197" t="s">
        <v>1951</v>
      </c>
      <c r="C405" s="197"/>
      <c r="D405" s="197"/>
      <c r="E405" s="197"/>
      <c r="F405" s="197"/>
      <c r="G405" s="197"/>
      <c r="H405" s="197"/>
      <c r="I405" s="198" t="s">
        <v>2288</v>
      </c>
      <c r="J405" s="198"/>
      <c r="K405" s="198"/>
      <c r="L405" s="198" t="s">
        <v>2166</v>
      </c>
      <c r="M405" s="198"/>
      <c r="N405" s="198"/>
      <c r="O405" s="198"/>
      <c r="P405" s="198"/>
      <c r="R405" s="198" t="s">
        <v>2263</v>
      </c>
      <c r="S405" s="198"/>
      <c r="T405" s="198"/>
      <c r="U405" s="64">
        <v>8.2200000000000006</v>
      </c>
    </row>
    <row r="406" spans="2:21">
      <c r="B406" s="197" t="s">
        <v>1951</v>
      </c>
      <c r="C406" s="197"/>
      <c r="D406" s="197"/>
      <c r="E406" s="197"/>
      <c r="F406" s="197"/>
      <c r="G406" s="197"/>
      <c r="H406" s="197"/>
      <c r="I406" s="198" t="s">
        <v>2289</v>
      </c>
      <c r="J406" s="198"/>
      <c r="K406" s="198"/>
      <c r="L406" s="198" t="s">
        <v>2166</v>
      </c>
      <c r="M406" s="198"/>
      <c r="N406" s="198"/>
      <c r="O406" s="198"/>
      <c r="P406" s="198"/>
      <c r="R406" s="198" t="s">
        <v>2290</v>
      </c>
      <c r="S406" s="198"/>
      <c r="T406" s="198"/>
      <c r="U406" s="64">
        <v>2573</v>
      </c>
    </row>
    <row r="407" spans="2:21">
      <c r="B407" s="197" t="s">
        <v>1985</v>
      </c>
      <c r="C407" s="197"/>
      <c r="D407" s="197"/>
      <c r="E407" s="197"/>
      <c r="F407" s="197"/>
      <c r="G407" s="197"/>
      <c r="H407" s="197"/>
      <c r="I407" s="198" t="s">
        <v>2159</v>
      </c>
      <c r="J407" s="198"/>
      <c r="K407" s="198"/>
      <c r="L407" s="198" t="s">
        <v>2166</v>
      </c>
      <c r="M407" s="198"/>
      <c r="N407" s="198"/>
      <c r="O407" s="198"/>
      <c r="P407" s="198"/>
      <c r="R407" s="198" t="s">
        <v>2291</v>
      </c>
      <c r="S407" s="198"/>
      <c r="T407" s="198"/>
      <c r="U407" s="64">
        <v>45.4</v>
      </c>
    </row>
    <row r="408" spans="2:21">
      <c r="B408" s="197" t="s">
        <v>2011</v>
      </c>
      <c r="C408" s="197"/>
      <c r="D408" s="197"/>
      <c r="E408" s="197"/>
      <c r="F408" s="197"/>
      <c r="G408" s="197"/>
      <c r="H408" s="197"/>
      <c r="I408" s="198" t="s">
        <v>2292</v>
      </c>
      <c r="J408" s="198"/>
      <c r="K408" s="198"/>
      <c r="L408" s="198" t="s">
        <v>2166</v>
      </c>
      <c r="M408" s="198"/>
      <c r="N408" s="198"/>
      <c r="O408" s="198"/>
      <c r="P408" s="198"/>
      <c r="R408" s="198" t="s">
        <v>2293</v>
      </c>
      <c r="S408" s="198"/>
      <c r="T408" s="198"/>
      <c r="U408" s="64">
        <v>370.91</v>
      </c>
    </row>
    <row r="409" spans="2:21">
      <c r="B409" s="197" t="s">
        <v>1937</v>
      </c>
      <c r="C409" s="197"/>
      <c r="D409" s="197"/>
      <c r="E409" s="197"/>
      <c r="F409" s="197"/>
      <c r="G409" s="197"/>
      <c r="H409" s="197"/>
      <c r="I409" s="198" t="s">
        <v>2153</v>
      </c>
      <c r="J409" s="198"/>
      <c r="K409" s="198"/>
      <c r="L409" s="198" t="s">
        <v>2166</v>
      </c>
      <c r="M409" s="198"/>
      <c r="N409" s="198"/>
      <c r="O409" s="198"/>
      <c r="P409" s="198"/>
      <c r="R409" s="198" t="s">
        <v>2294</v>
      </c>
      <c r="S409" s="198"/>
      <c r="T409" s="198"/>
      <c r="U409" s="64">
        <v>121.86</v>
      </c>
    </row>
    <row r="410" spans="2:21">
      <c r="B410" s="197" t="s">
        <v>1937</v>
      </c>
      <c r="C410" s="197"/>
      <c r="D410" s="197"/>
      <c r="E410" s="197"/>
      <c r="F410" s="197"/>
      <c r="G410" s="197"/>
      <c r="H410" s="197"/>
      <c r="I410" s="198" t="s">
        <v>2295</v>
      </c>
      <c r="J410" s="198"/>
      <c r="K410" s="198"/>
      <c r="L410" s="198" t="s">
        <v>2166</v>
      </c>
      <c r="M410" s="198"/>
      <c r="N410" s="198"/>
      <c r="O410" s="198"/>
      <c r="P410" s="198"/>
      <c r="R410" s="198" t="s">
        <v>2285</v>
      </c>
      <c r="S410" s="198"/>
      <c r="T410" s="198"/>
      <c r="U410" s="64">
        <v>87</v>
      </c>
    </row>
    <row r="411" spans="2:21">
      <c r="B411" s="197" t="s">
        <v>1941</v>
      </c>
      <c r="C411" s="197"/>
      <c r="D411" s="197"/>
      <c r="E411" s="197"/>
      <c r="F411" s="197"/>
      <c r="G411" s="197"/>
      <c r="H411" s="197"/>
      <c r="I411" s="198" t="s">
        <v>2296</v>
      </c>
      <c r="J411" s="198"/>
      <c r="K411" s="198"/>
      <c r="L411" s="198" t="s">
        <v>2166</v>
      </c>
      <c r="M411" s="198"/>
      <c r="N411" s="198"/>
      <c r="O411" s="198"/>
      <c r="P411" s="198"/>
      <c r="R411" s="198" t="s">
        <v>2263</v>
      </c>
      <c r="S411" s="198"/>
      <c r="T411" s="198"/>
      <c r="U411" s="64">
        <v>215.72</v>
      </c>
    </row>
    <row r="412" spans="2:21">
      <c r="B412" s="197" t="s">
        <v>1941</v>
      </c>
      <c r="C412" s="197"/>
      <c r="D412" s="197"/>
      <c r="E412" s="197"/>
      <c r="F412" s="197"/>
      <c r="G412" s="197"/>
      <c r="H412" s="197"/>
      <c r="I412" s="198" t="s">
        <v>2199</v>
      </c>
      <c r="J412" s="198"/>
      <c r="K412" s="198"/>
      <c r="L412" s="198" t="s">
        <v>2166</v>
      </c>
      <c r="M412" s="198"/>
      <c r="N412" s="198"/>
      <c r="O412" s="198"/>
      <c r="P412" s="198"/>
      <c r="R412" s="198" t="s">
        <v>2291</v>
      </c>
      <c r="S412" s="198"/>
      <c r="T412" s="198"/>
      <c r="U412" s="64">
        <v>294.77999999999997</v>
      </c>
    </row>
    <row r="413" spans="2:21">
      <c r="B413" s="197" t="s">
        <v>2041</v>
      </c>
      <c r="C413" s="197"/>
      <c r="D413" s="197"/>
      <c r="E413" s="197"/>
      <c r="F413" s="197"/>
      <c r="G413" s="197"/>
      <c r="H413" s="197"/>
      <c r="I413" s="198" t="s">
        <v>2297</v>
      </c>
      <c r="J413" s="198"/>
      <c r="K413" s="198"/>
      <c r="L413" s="198" t="s">
        <v>2166</v>
      </c>
      <c r="M413" s="198"/>
      <c r="N413" s="198"/>
      <c r="O413" s="198"/>
      <c r="P413" s="198"/>
      <c r="R413" s="198" t="s">
        <v>2263</v>
      </c>
      <c r="S413" s="198"/>
      <c r="T413" s="198"/>
      <c r="U413" s="64">
        <v>22.79</v>
      </c>
    </row>
    <row r="414" spans="2:21">
      <c r="B414" s="197" t="s">
        <v>2041</v>
      </c>
      <c r="C414" s="197"/>
      <c r="D414" s="197"/>
      <c r="E414" s="197"/>
      <c r="F414" s="197"/>
      <c r="G414" s="197"/>
      <c r="H414" s="197"/>
      <c r="I414" s="198" t="s">
        <v>2298</v>
      </c>
      <c r="J414" s="198"/>
      <c r="K414" s="198"/>
      <c r="L414" s="198" t="s">
        <v>2166</v>
      </c>
      <c r="M414" s="198"/>
      <c r="N414" s="198"/>
      <c r="O414" s="198"/>
      <c r="P414" s="198"/>
      <c r="R414" s="198" t="s">
        <v>2263</v>
      </c>
      <c r="S414" s="198"/>
      <c r="T414" s="198"/>
      <c r="U414" s="64">
        <v>138.79</v>
      </c>
    </row>
    <row r="415" spans="2:21" ht="6" customHeight="1"/>
    <row r="416" spans="2:21">
      <c r="D416" s="63" t="s">
        <v>1</v>
      </c>
      <c r="F416" s="63" t="s">
        <v>1</v>
      </c>
      <c r="H416" s="63" t="s">
        <v>1</v>
      </c>
      <c r="O416" s="191" t="s">
        <v>2283</v>
      </c>
      <c r="P416" s="191"/>
      <c r="Q416" s="191"/>
      <c r="R416" s="191"/>
      <c r="S416" s="191"/>
      <c r="U416" s="65">
        <v>4154.38</v>
      </c>
    </row>
    <row r="417" spans="1:21">
      <c r="A417" s="200" t="s">
        <v>2299</v>
      </c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</row>
    <row r="418" spans="1:21" ht="6" customHeight="1"/>
    <row r="419" spans="1:21">
      <c r="B419" s="197" t="s">
        <v>1917</v>
      </c>
      <c r="C419" s="197"/>
      <c r="D419" s="197"/>
      <c r="E419" s="197"/>
      <c r="F419" s="197"/>
      <c r="G419" s="197"/>
      <c r="H419" s="197"/>
      <c r="I419" s="198" t="s">
        <v>1947</v>
      </c>
      <c r="J419" s="198"/>
      <c r="K419" s="198"/>
      <c r="L419" s="198" t="s">
        <v>1948</v>
      </c>
      <c r="M419" s="198"/>
      <c r="N419" s="198"/>
      <c r="O419" s="198"/>
      <c r="P419" s="198"/>
      <c r="R419" s="198" t="s">
        <v>2300</v>
      </c>
      <c r="S419" s="198"/>
      <c r="T419" s="198"/>
      <c r="U419" s="64">
        <v>143.26</v>
      </c>
    </row>
    <row r="420" spans="1:21">
      <c r="B420" s="197" t="s">
        <v>1968</v>
      </c>
      <c r="C420" s="197"/>
      <c r="D420" s="197"/>
      <c r="E420" s="197"/>
      <c r="F420" s="197"/>
      <c r="G420" s="197"/>
      <c r="H420" s="197"/>
      <c r="I420" s="198" t="s">
        <v>2301</v>
      </c>
      <c r="J420" s="198"/>
      <c r="K420" s="198"/>
      <c r="L420" s="198" t="s">
        <v>2302</v>
      </c>
      <c r="M420" s="198"/>
      <c r="N420" s="198"/>
      <c r="O420" s="198"/>
      <c r="P420" s="198"/>
      <c r="R420" s="198" t="s">
        <v>2303</v>
      </c>
      <c r="S420" s="198"/>
      <c r="T420" s="198"/>
      <c r="U420" s="64">
        <v>2500</v>
      </c>
    </row>
    <row r="421" spans="1:21">
      <c r="B421" s="197" t="s">
        <v>1921</v>
      </c>
      <c r="C421" s="197"/>
      <c r="D421" s="197"/>
      <c r="E421" s="197"/>
      <c r="F421" s="197"/>
      <c r="G421" s="197"/>
      <c r="H421" s="197"/>
      <c r="I421" s="198" t="s">
        <v>1947</v>
      </c>
      <c r="J421" s="198"/>
      <c r="K421" s="198"/>
      <c r="L421" s="198" t="s">
        <v>1948</v>
      </c>
      <c r="M421" s="198"/>
      <c r="N421" s="198"/>
      <c r="O421" s="198"/>
      <c r="P421" s="198"/>
      <c r="R421" s="198" t="s">
        <v>2304</v>
      </c>
      <c r="S421" s="198"/>
      <c r="T421" s="198"/>
      <c r="U421" s="64">
        <v>228.82</v>
      </c>
    </row>
    <row r="422" spans="1:21">
      <c r="B422" s="197" t="s">
        <v>1921</v>
      </c>
      <c r="C422" s="197"/>
      <c r="D422" s="197"/>
      <c r="E422" s="197"/>
      <c r="F422" s="197"/>
      <c r="G422" s="197"/>
      <c r="H422" s="197"/>
      <c r="I422" s="198" t="s">
        <v>2305</v>
      </c>
      <c r="J422" s="198"/>
      <c r="K422" s="198"/>
      <c r="L422" s="198" t="s">
        <v>1981</v>
      </c>
      <c r="M422" s="198"/>
      <c r="N422" s="198"/>
      <c r="O422" s="198"/>
      <c r="P422" s="198"/>
      <c r="R422" s="195" t="s">
        <v>2306</v>
      </c>
      <c r="S422" s="195"/>
      <c r="T422" s="195"/>
      <c r="U422" s="64">
        <v>400</v>
      </c>
    </row>
    <row r="423" spans="1:21">
      <c r="R423" s="195"/>
      <c r="S423" s="195"/>
      <c r="T423" s="195"/>
    </row>
    <row r="424" spans="1:21">
      <c r="B424" s="197" t="s">
        <v>1985</v>
      </c>
      <c r="C424" s="197"/>
      <c r="D424" s="197"/>
      <c r="E424" s="197"/>
      <c r="F424" s="197"/>
      <c r="G424" s="197"/>
      <c r="H424" s="197"/>
      <c r="I424" s="198" t="s">
        <v>1947</v>
      </c>
      <c r="J424" s="198"/>
      <c r="K424" s="198"/>
      <c r="L424" s="198" t="s">
        <v>1948</v>
      </c>
      <c r="M424" s="198"/>
      <c r="N424" s="198"/>
      <c r="O424" s="198"/>
      <c r="P424" s="198"/>
      <c r="R424" s="198" t="s">
        <v>2307</v>
      </c>
      <c r="S424" s="198"/>
      <c r="T424" s="198"/>
      <c r="U424" s="64">
        <v>17.29</v>
      </c>
    </row>
    <row r="425" spans="1:21">
      <c r="B425" s="197" t="s">
        <v>1985</v>
      </c>
      <c r="C425" s="197"/>
      <c r="D425" s="197"/>
      <c r="E425" s="197"/>
      <c r="F425" s="197"/>
      <c r="G425" s="197"/>
      <c r="H425" s="197"/>
      <c r="I425" s="198" t="s">
        <v>2308</v>
      </c>
      <c r="J425" s="198"/>
      <c r="K425" s="198"/>
      <c r="L425" s="198" t="s">
        <v>1948</v>
      </c>
      <c r="M425" s="198"/>
      <c r="N425" s="198"/>
      <c r="O425" s="198"/>
      <c r="P425" s="198"/>
      <c r="R425" s="198" t="s">
        <v>2309</v>
      </c>
      <c r="S425" s="198"/>
      <c r="T425" s="198"/>
      <c r="U425" s="64">
        <v>129.99</v>
      </c>
    </row>
    <row r="426" spans="1:21">
      <c r="B426" s="197" t="s">
        <v>1985</v>
      </c>
      <c r="C426" s="197"/>
      <c r="D426" s="197"/>
      <c r="E426" s="197"/>
      <c r="F426" s="197"/>
      <c r="G426" s="197"/>
      <c r="H426" s="197"/>
      <c r="I426" s="198" t="s">
        <v>2308</v>
      </c>
      <c r="J426" s="198"/>
      <c r="K426" s="198"/>
      <c r="L426" s="198" t="s">
        <v>1948</v>
      </c>
      <c r="M426" s="198"/>
      <c r="N426" s="198"/>
      <c r="O426" s="198"/>
      <c r="P426" s="198"/>
      <c r="R426" s="198" t="s">
        <v>2310</v>
      </c>
      <c r="S426" s="198"/>
      <c r="T426" s="198"/>
      <c r="U426" s="64">
        <v>379.98</v>
      </c>
    </row>
    <row r="427" spans="1:21">
      <c r="B427" s="197" t="s">
        <v>1993</v>
      </c>
      <c r="C427" s="197"/>
      <c r="D427" s="197"/>
      <c r="E427" s="197"/>
      <c r="F427" s="197"/>
      <c r="G427" s="197"/>
      <c r="H427" s="197"/>
      <c r="I427" s="198" t="s">
        <v>2311</v>
      </c>
      <c r="J427" s="198"/>
      <c r="K427" s="198"/>
      <c r="L427" s="198" t="s">
        <v>1919</v>
      </c>
      <c r="M427" s="198"/>
      <c r="N427" s="198"/>
      <c r="O427" s="198"/>
      <c r="P427" s="198"/>
      <c r="R427" s="195" t="s">
        <v>2312</v>
      </c>
      <c r="S427" s="195"/>
      <c r="T427" s="195"/>
      <c r="U427" s="64">
        <v>433.87</v>
      </c>
    </row>
    <row r="428" spans="1:21">
      <c r="R428" s="195"/>
      <c r="S428" s="195"/>
      <c r="T428" s="195"/>
    </row>
    <row r="429" spans="1:21">
      <c r="B429" s="197" t="s">
        <v>1929</v>
      </c>
      <c r="C429" s="197"/>
      <c r="D429" s="197"/>
      <c r="E429" s="197"/>
      <c r="F429" s="197"/>
      <c r="G429" s="197"/>
      <c r="H429" s="197"/>
      <c r="I429" s="198" t="s">
        <v>1947</v>
      </c>
      <c r="J429" s="198"/>
      <c r="K429" s="198"/>
      <c r="L429" s="198" t="s">
        <v>1948</v>
      </c>
      <c r="M429" s="198"/>
      <c r="N429" s="198"/>
      <c r="O429" s="198"/>
      <c r="P429" s="198"/>
      <c r="R429" s="198" t="s">
        <v>2304</v>
      </c>
      <c r="S429" s="198"/>
      <c r="T429" s="198"/>
      <c r="U429" s="64">
        <v>59.25</v>
      </c>
    </row>
    <row r="430" spans="1:21">
      <c r="B430" s="197" t="s">
        <v>1929</v>
      </c>
      <c r="C430" s="197"/>
      <c r="D430" s="197"/>
      <c r="E430" s="197"/>
      <c r="F430" s="197"/>
      <c r="G430" s="197"/>
      <c r="H430" s="197"/>
      <c r="I430" s="198" t="s">
        <v>1947</v>
      </c>
      <c r="J430" s="198"/>
      <c r="K430" s="198"/>
      <c r="L430" s="198" t="s">
        <v>1948</v>
      </c>
      <c r="M430" s="198"/>
      <c r="N430" s="198"/>
      <c r="O430" s="198"/>
      <c r="P430" s="198"/>
      <c r="R430" s="198" t="s">
        <v>2307</v>
      </c>
      <c r="S430" s="198"/>
      <c r="T430" s="198"/>
      <c r="U430" s="64">
        <v>76.92</v>
      </c>
    </row>
    <row r="431" spans="1:21">
      <c r="B431" s="197" t="s">
        <v>1929</v>
      </c>
      <c r="C431" s="197"/>
      <c r="D431" s="197"/>
      <c r="E431" s="197"/>
      <c r="F431" s="197"/>
      <c r="G431" s="197"/>
      <c r="H431" s="197"/>
      <c r="I431" s="198" t="s">
        <v>1947</v>
      </c>
      <c r="J431" s="198"/>
      <c r="K431" s="198"/>
      <c r="L431" s="198" t="s">
        <v>1948</v>
      </c>
      <c r="M431" s="198"/>
      <c r="N431" s="198"/>
      <c r="O431" s="198"/>
      <c r="P431" s="198"/>
      <c r="R431" s="195" t="s">
        <v>2313</v>
      </c>
      <c r="S431" s="195"/>
      <c r="T431" s="195"/>
      <c r="U431" s="64">
        <v>59.25</v>
      </c>
    </row>
    <row r="432" spans="1:21">
      <c r="R432" s="195"/>
      <c r="S432" s="195"/>
      <c r="T432" s="195"/>
    </row>
    <row r="433" spans="1:22">
      <c r="B433" s="197" t="s">
        <v>1933</v>
      </c>
      <c r="C433" s="197"/>
      <c r="D433" s="197"/>
      <c r="E433" s="197"/>
      <c r="F433" s="197"/>
      <c r="G433" s="197"/>
      <c r="H433" s="197"/>
      <c r="I433" s="198" t="s">
        <v>1947</v>
      </c>
      <c r="J433" s="198"/>
      <c r="K433" s="198"/>
      <c r="L433" s="198" t="s">
        <v>1948</v>
      </c>
      <c r="M433" s="198"/>
      <c r="N433" s="198"/>
      <c r="O433" s="198"/>
      <c r="P433" s="198"/>
      <c r="R433" s="195" t="s">
        <v>2314</v>
      </c>
      <c r="S433" s="195"/>
      <c r="T433" s="195"/>
      <c r="U433" s="64">
        <v>-59.25</v>
      </c>
    </row>
    <row r="434" spans="1:22">
      <c r="R434" s="195"/>
      <c r="S434" s="195"/>
      <c r="T434" s="195"/>
    </row>
    <row r="435" spans="1:22">
      <c r="B435" s="197" t="s">
        <v>1933</v>
      </c>
      <c r="C435" s="197"/>
      <c r="D435" s="197"/>
      <c r="E435" s="197"/>
      <c r="F435" s="197"/>
      <c r="G435" s="197"/>
      <c r="H435" s="197"/>
      <c r="I435" s="198" t="s">
        <v>2315</v>
      </c>
      <c r="J435" s="198"/>
      <c r="K435" s="198"/>
      <c r="L435" s="198" t="s">
        <v>1989</v>
      </c>
      <c r="M435" s="198"/>
      <c r="N435" s="198"/>
      <c r="O435" s="198"/>
      <c r="P435" s="198"/>
      <c r="R435" s="198" t="s">
        <v>2316</v>
      </c>
      <c r="S435" s="198"/>
      <c r="T435" s="198"/>
      <c r="U435" s="64">
        <v>449.96</v>
      </c>
    </row>
    <row r="436" spans="1:22">
      <c r="B436" s="197" t="s">
        <v>1933</v>
      </c>
      <c r="C436" s="197"/>
      <c r="D436" s="197"/>
      <c r="E436" s="197"/>
      <c r="F436" s="197"/>
      <c r="G436" s="197"/>
      <c r="H436" s="197"/>
      <c r="I436" s="198" t="s">
        <v>2317</v>
      </c>
      <c r="J436" s="198"/>
      <c r="K436" s="198"/>
      <c r="L436" s="198" t="s">
        <v>1931</v>
      </c>
      <c r="M436" s="198"/>
      <c r="N436" s="198"/>
      <c r="O436" s="198"/>
      <c r="P436" s="198"/>
      <c r="R436" s="198" t="s">
        <v>2318</v>
      </c>
      <c r="S436" s="198"/>
      <c r="T436" s="198"/>
      <c r="U436" s="64">
        <v>14.99</v>
      </c>
    </row>
    <row r="437" spans="1:22">
      <c r="B437" s="197" t="s">
        <v>1937</v>
      </c>
      <c r="C437" s="197"/>
      <c r="D437" s="197"/>
      <c r="E437" s="197"/>
      <c r="F437" s="197"/>
      <c r="G437" s="197"/>
      <c r="H437" s="197"/>
      <c r="I437" s="198" t="s">
        <v>2319</v>
      </c>
      <c r="J437" s="198"/>
      <c r="K437" s="198"/>
      <c r="L437" s="198" t="s">
        <v>2320</v>
      </c>
      <c r="M437" s="198"/>
      <c r="N437" s="198"/>
      <c r="O437" s="198"/>
      <c r="P437" s="198"/>
      <c r="R437" s="195" t="s">
        <v>2321</v>
      </c>
      <c r="S437" s="195"/>
      <c r="T437" s="195"/>
      <c r="U437" s="64">
        <v>2000</v>
      </c>
    </row>
    <row r="438" spans="1:22">
      <c r="R438" s="195"/>
      <c r="S438" s="195"/>
      <c r="T438" s="195"/>
    </row>
    <row r="439" spans="1:22">
      <c r="B439" s="197" t="s">
        <v>2041</v>
      </c>
      <c r="C439" s="197"/>
      <c r="D439" s="197"/>
      <c r="E439" s="197"/>
      <c r="F439" s="197"/>
      <c r="G439" s="197"/>
      <c r="H439" s="197"/>
      <c r="I439" s="198" t="s">
        <v>1947</v>
      </c>
      <c r="J439" s="198"/>
      <c r="K439" s="198"/>
      <c r="L439" s="198" t="s">
        <v>1948</v>
      </c>
      <c r="M439" s="198"/>
      <c r="N439" s="198"/>
      <c r="O439" s="198"/>
      <c r="P439" s="198"/>
      <c r="R439" s="198" t="s">
        <v>2322</v>
      </c>
      <c r="S439" s="198"/>
      <c r="T439" s="198"/>
      <c r="U439" s="64">
        <v>200</v>
      </c>
    </row>
    <row r="440" spans="1:22" ht="6" customHeight="1"/>
    <row r="441" spans="1:22">
      <c r="D441" s="63" t="s">
        <v>1</v>
      </c>
      <c r="F441" s="63" t="s">
        <v>1</v>
      </c>
      <c r="H441" s="63" t="s">
        <v>1</v>
      </c>
      <c r="O441" s="191" t="s">
        <v>2299</v>
      </c>
      <c r="P441" s="191"/>
      <c r="Q441" s="191"/>
      <c r="R441" s="191"/>
      <c r="S441" s="191"/>
      <c r="U441" s="65">
        <v>7034.33</v>
      </c>
    </row>
    <row r="442" spans="1:22" ht="123" customHeight="1"/>
    <row r="443" spans="1:22" ht="11.25" customHeight="1"/>
    <row r="444" spans="1:22" ht="13.5" customHeight="1">
      <c r="A444" s="195" t="s">
        <v>2003</v>
      </c>
      <c r="B444" s="195"/>
      <c r="C444" s="195"/>
      <c r="D444" s="195"/>
      <c r="E444" s="195"/>
      <c r="F444" s="195"/>
      <c r="G444" s="195"/>
      <c r="H444" s="195"/>
      <c r="I444" s="195"/>
      <c r="J444" s="195"/>
      <c r="K444" s="195"/>
      <c r="L444" s="195"/>
      <c r="M444" s="195"/>
      <c r="P444" s="196" t="s">
        <v>2323</v>
      </c>
      <c r="Q444" s="196"/>
      <c r="R444" s="196"/>
      <c r="S444" s="196"/>
      <c r="T444" s="196"/>
      <c r="U444" s="196"/>
      <c r="V444" s="196"/>
    </row>
    <row r="445" spans="1:22" ht="20.25" customHeight="1">
      <c r="A445" s="199" t="s">
        <v>2005</v>
      </c>
      <c r="B445" s="199"/>
      <c r="C445" s="199"/>
      <c r="D445" s="199"/>
      <c r="E445" s="199"/>
      <c r="F445" s="199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  <c r="T445" s="199"/>
      <c r="U445" s="199"/>
    </row>
    <row r="446" spans="1:22" ht="7.5" customHeight="1"/>
    <row r="447" spans="1:22">
      <c r="A447" s="200" t="s">
        <v>2324</v>
      </c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</row>
    <row r="448" spans="1:22" ht="6" customHeight="1"/>
    <row r="449" spans="2:21">
      <c r="B449" s="197" t="s">
        <v>1946</v>
      </c>
      <c r="C449" s="197"/>
      <c r="D449" s="197"/>
      <c r="E449" s="197"/>
      <c r="F449" s="197"/>
      <c r="G449" s="197"/>
      <c r="H449" s="197"/>
      <c r="I449" s="198" t="s">
        <v>2325</v>
      </c>
      <c r="J449" s="198"/>
      <c r="K449" s="198"/>
      <c r="L449" s="198" t="s">
        <v>1925</v>
      </c>
      <c r="M449" s="198"/>
      <c r="N449" s="198"/>
      <c r="O449" s="198"/>
      <c r="P449" s="198"/>
      <c r="R449" s="195" t="s">
        <v>2326</v>
      </c>
      <c r="S449" s="195"/>
      <c r="T449" s="195"/>
      <c r="U449" s="64">
        <v>92.99</v>
      </c>
    </row>
    <row r="450" spans="2:21">
      <c r="R450" s="195"/>
      <c r="S450" s="195"/>
      <c r="T450" s="195"/>
    </row>
    <row r="451" spans="2:21">
      <c r="B451" s="197" t="s">
        <v>1917</v>
      </c>
      <c r="C451" s="197"/>
      <c r="D451" s="197"/>
      <c r="E451" s="197"/>
      <c r="F451" s="197"/>
      <c r="G451" s="197"/>
      <c r="H451" s="197"/>
      <c r="I451" s="198" t="s">
        <v>2327</v>
      </c>
      <c r="J451" s="198"/>
      <c r="K451" s="198"/>
      <c r="L451" s="198" t="s">
        <v>1948</v>
      </c>
      <c r="M451" s="198"/>
      <c r="N451" s="198"/>
      <c r="O451" s="198"/>
      <c r="P451" s="198"/>
      <c r="R451" s="195" t="s">
        <v>2328</v>
      </c>
      <c r="S451" s="195"/>
      <c r="T451" s="195"/>
      <c r="U451" s="64">
        <v>372.91</v>
      </c>
    </row>
    <row r="452" spans="2:21">
      <c r="R452" s="195"/>
      <c r="S452" s="195"/>
      <c r="T452" s="195"/>
    </row>
    <row r="453" spans="2:21">
      <c r="B453" s="197" t="s">
        <v>1968</v>
      </c>
      <c r="C453" s="197"/>
      <c r="D453" s="197"/>
      <c r="E453" s="197"/>
      <c r="F453" s="197"/>
      <c r="G453" s="197"/>
      <c r="H453" s="197"/>
      <c r="I453" s="198" t="s">
        <v>2329</v>
      </c>
      <c r="J453" s="198"/>
      <c r="K453" s="198"/>
      <c r="L453" s="198" t="s">
        <v>2330</v>
      </c>
      <c r="M453" s="198"/>
      <c r="N453" s="198"/>
      <c r="O453" s="198"/>
      <c r="P453" s="198"/>
      <c r="R453" s="195" t="s">
        <v>2331</v>
      </c>
      <c r="S453" s="195"/>
      <c r="T453" s="195"/>
      <c r="U453" s="64">
        <v>991.07</v>
      </c>
    </row>
    <row r="454" spans="2:21">
      <c r="R454" s="195"/>
      <c r="S454" s="195"/>
      <c r="T454" s="195"/>
    </row>
    <row r="455" spans="2:21">
      <c r="B455" s="197" t="s">
        <v>1921</v>
      </c>
      <c r="C455" s="197"/>
      <c r="D455" s="197"/>
      <c r="E455" s="197"/>
      <c r="F455" s="197"/>
      <c r="G455" s="197"/>
      <c r="H455" s="197"/>
      <c r="I455" s="198" t="s">
        <v>2332</v>
      </c>
      <c r="J455" s="198"/>
      <c r="K455" s="198"/>
      <c r="L455" s="198" t="s">
        <v>1919</v>
      </c>
      <c r="M455" s="198"/>
      <c r="N455" s="198"/>
      <c r="O455" s="198"/>
      <c r="P455" s="198"/>
      <c r="R455" s="195" t="s">
        <v>2333</v>
      </c>
      <c r="S455" s="195"/>
      <c r="T455" s="195"/>
      <c r="U455" s="64">
        <v>339.08</v>
      </c>
    </row>
    <row r="456" spans="2:21">
      <c r="R456" s="195"/>
      <c r="S456" s="195"/>
      <c r="T456" s="195"/>
    </row>
    <row r="457" spans="2:21">
      <c r="B457" s="197" t="s">
        <v>1985</v>
      </c>
      <c r="C457" s="197"/>
      <c r="D457" s="197"/>
      <c r="E457" s="197"/>
      <c r="F457" s="197"/>
      <c r="G457" s="197"/>
      <c r="H457" s="197"/>
      <c r="I457" s="198" t="s">
        <v>2334</v>
      </c>
      <c r="J457" s="198"/>
      <c r="K457" s="198"/>
      <c r="L457" s="198" t="s">
        <v>1981</v>
      </c>
      <c r="M457" s="198"/>
      <c r="N457" s="198"/>
      <c r="O457" s="198"/>
      <c r="P457" s="198"/>
      <c r="R457" s="195" t="s">
        <v>2335</v>
      </c>
      <c r="S457" s="195"/>
      <c r="T457" s="195"/>
      <c r="U457" s="64">
        <v>202.11</v>
      </c>
    </row>
    <row r="458" spans="2:21">
      <c r="R458" s="195"/>
      <c r="S458" s="195"/>
      <c r="T458" s="195"/>
    </row>
    <row r="459" spans="2:21">
      <c r="B459" s="197" t="s">
        <v>1985</v>
      </c>
      <c r="C459" s="197"/>
      <c r="D459" s="197"/>
      <c r="E459" s="197"/>
      <c r="F459" s="197"/>
      <c r="G459" s="197"/>
      <c r="H459" s="197"/>
      <c r="I459" s="198" t="s">
        <v>2336</v>
      </c>
      <c r="J459" s="198"/>
      <c r="K459" s="198"/>
      <c r="L459" s="198" t="s">
        <v>2320</v>
      </c>
      <c r="M459" s="198"/>
      <c r="N459" s="198"/>
      <c r="O459" s="198"/>
      <c r="P459" s="198"/>
      <c r="R459" s="195" t="s">
        <v>2337</v>
      </c>
      <c r="S459" s="195"/>
      <c r="T459" s="195"/>
      <c r="U459" s="64">
        <v>1000</v>
      </c>
    </row>
    <row r="460" spans="2:21">
      <c r="R460" s="195"/>
      <c r="S460" s="195"/>
      <c r="T460" s="195"/>
    </row>
    <row r="461" spans="2:21">
      <c r="B461" s="197" t="s">
        <v>1993</v>
      </c>
      <c r="C461" s="197"/>
      <c r="D461" s="197"/>
      <c r="E461" s="197"/>
      <c r="F461" s="197"/>
      <c r="G461" s="197"/>
      <c r="H461" s="197"/>
      <c r="I461" s="198" t="s">
        <v>2338</v>
      </c>
      <c r="J461" s="198"/>
      <c r="K461" s="198"/>
      <c r="L461" s="198" t="s">
        <v>1919</v>
      </c>
      <c r="M461" s="198"/>
      <c r="N461" s="198"/>
      <c r="O461" s="198"/>
      <c r="P461" s="198"/>
      <c r="R461" s="195" t="s">
        <v>2339</v>
      </c>
      <c r="S461" s="195"/>
      <c r="T461" s="195"/>
      <c r="U461" s="64">
        <v>98.49</v>
      </c>
    </row>
    <row r="462" spans="2:21">
      <c r="R462" s="195"/>
      <c r="S462" s="195"/>
      <c r="T462" s="195"/>
    </row>
    <row r="463" spans="2:21">
      <c r="B463" s="197" t="s">
        <v>2006</v>
      </c>
      <c r="C463" s="197"/>
      <c r="D463" s="197"/>
      <c r="E463" s="197"/>
      <c r="F463" s="197"/>
      <c r="G463" s="197"/>
      <c r="H463" s="197"/>
      <c r="I463" s="198" t="s">
        <v>2340</v>
      </c>
      <c r="J463" s="198"/>
      <c r="K463" s="198"/>
      <c r="L463" s="198" t="s">
        <v>1989</v>
      </c>
      <c r="M463" s="198"/>
      <c r="N463" s="198"/>
      <c r="O463" s="198"/>
      <c r="P463" s="198"/>
      <c r="R463" s="195" t="s">
        <v>2341</v>
      </c>
      <c r="S463" s="195"/>
      <c r="T463" s="195"/>
      <c r="U463" s="64">
        <v>82.85</v>
      </c>
    </row>
    <row r="464" spans="2:21">
      <c r="R464" s="195"/>
      <c r="S464" s="195"/>
      <c r="T464" s="195"/>
    </row>
    <row r="465" spans="2:21">
      <c r="B465" s="197" t="s">
        <v>2006</v>
      </c>
      <c r="C465" s="197"/>
      <c r="D465" s="197"/>
      <c r="E465" s="197"/>
      <c r="F465" s="197"/>
      <c r="G465" s="197"/>
      <c r="H465" s="197"/>
      <c r="I465" s="198" t="s">
        <v>2342</v>
      </c>
      <c r="J465" s="198"/>
      <c r="K465" s="198"/>
      <c r="L465" s="198" t="s">
        <v>1939</v>
      </c>
      <c r="M465" s="198"/>
      <c r="N465" s="198"/>
      <c r="O465" s="198"/>
      <c r="P465" s="198"/>
      <c r="R465" s="198" t="s">
        <v>2343</v>
      </c>
      <c r="S465" s="198"/>
      <c r="T465" s="198"/>
      <c r="U465" s="64">
        <v>90</v>
      </c>
    </row>
    <row r="466" spans="2:21">
      <c r="B466" s="197" t="s">
        <v>1923</v>
      </c>
      <c r="C466" s="197"/>
      <c r="D466" s="197"/>
      <c r="E466" s="197"/>
      <c r="F466" s="197"/>
      <c r="G466" s="197"/>
      <c r="H466" s="197"/>
      <c r="I466" s="198" t="s">
        <v>2344</v>
      </c>
      <c r="J466" s="198"/>
      <c r="K466" s="198"/>
      <c r="L466" s="198" t="s">
        <v>1931</v>
      </c>
      <c r="M466" s="198"/>
      <c r="N466" s="198"/>
      <c r="O466" s="198"/>
      <c r="P466" s="198"/>
      <c r="R466" s="195" t="s">
        <v>2345</v>
      </c>
      <c r="S466" s="195"/>
      <c r="T466" s="195"/>
      <c r="U466" s="64">
        <v>219.02</v>
      </c>
    </row>
    <row r="467" spans="2:21">
      <c r="R467" s="195"/>
      <c r="S467" s="195"/>
      <c r="T467" s="195"/>
    </row>
    <row r="468" spans="2:21">
      <c r="B468" s="197" t="s">
        <v>1923</v>
      </c>
      <c r="C468" s="197"/>
      <c r="D468" s="197"/>
      <c r="E468" s="197"/>
      <c r="F468" s="197"/>
      <c r="G468" s="197"/>
      <c r="H468" s="197"/>
      <c r="I468" s="198" t="s">
        <v>2346</v>
      </c>
      <c r="J468" s="198"/>
      <c r="K468" s="198"/>
      <c r="L468" s="198" t="s">
        <v>2320</v>
      </c>
      <c r="M468" s="198"/>
      <c r="N468" s="198"/>
      <c r="O468" s="198"/>
      <c r="P468" s="198"/>
      <c r="R468" s="195" t="s">
        <v>2347</v>
      </c>
      <c r="S468" s="195"/>
      <c r="T468" s="195"/>
      <c r="U468" s="64">
        <v>625</v>
      </c>
    </row>
    <row r="469" spans="2:21">
      <c r="R469" s="195"/>
      <c r="S469" s="195"/>
      <c r="T469" s="195"/>
    </row>
    <row r="470" spans="2:21">
      <c r="B470" s="197" t="s">
        <v>1929</v>
      </c>
      <c r="C470" s="197"/>
      <c r="D470" s="197"/>
      <c r="E470" s="197"/>
      <c r="F470" s="197"/>
      <c r="G470" s="197"/>
      <c r="H470" s="197"/>
      <c r="I470" s="198" t="s">
        <v>2348</v>
      </c>
      <c r="J470" s="198"/>
      <c r="K470" s="198"/>
      <c r="L470" s="198" t="s">
        <v>1931</v>
      </c>
      <c r="M470" s="198"/>
      <c r="N470" s="198"/>
      <c r="O470" s="198"/>
      <c r="P470" s="198"/>
      <c r="R470" s="195" t="s">
        <v>2349</v>
      </c>
      <c r="S470" s="195"/>
      <c r="T470" s="195"/>
      <c r="U470" s="64">
        <v>290</v>
      </c>
    </row>
    <row r="471" spans="2:21">
      <c r="R471" s="195"/>
      <c r="S471" s="195"/>
      <c r="T471" s="195"/>
    </row>
    <row r="472" spans="2:21">
      <c r="B472" s="197" t="s">
        <v>1929</v>
      </c>
      <c r="C472" s="197"/>
      <c r="D472" s="197"/>
      <c r="E472" s="197"/>
      <c r="F472" s="197"/>
      <c r="G472" s="197"/>
      <c r="H472" s="197"/>
      <c r="I472" s="198" t="s">
        <v>2350</v>
      </c>
      <c r="J472" s="198"/>
      <c r="K472" s="198"/>
      <c r="L472" s="198" t="s">
        <v>1989</v>
      </c>
      <c r="M472" s="198"/>
      <c r="N472" s="198"/>
      <c r="O472" s="198"/>
      <c r="P472" s="198"/>
      <c r="R472" s="195" t="s">
        <v>2351</v>
      </c>
      <c r="S472" s="195"/>
      <c r="T472" s="195"/>
      <c r="U472" s="64">
        <v>80.09</v>
      </c>
    </row>
    <row r="473" spans="2:21">
      <c r="R473" s="195"/>
      <c r="S473" s="195"/>
      <c r="T473" s="195"/>
    </row>
    <row r="474" spans="2:21">
      <c r="B474" s="197" t="s">
        <v>2127</v>
      </c>
      <c r="C474" s="197"/>
      <c r="D474" s="197"/>
      <c r="E474" s="197"/>
      <c r="F474" s="197"/>
      <c r="G474" s="197"/>
      <c r="H474" s="197"/>
      <c r="I474" s="198" t="s">
        <v>2348</v>
      </c>
      <c r="J474" s="198"/>
      <c r="K474" s="198"/>
      <c r="L474" s="198" t="s">
        <v>1931</v>
      </c>
      <c r="M474" s="198"/>
      <c r="N474" s="198"/>
      <c r="O474" s="198"/>
      <c r="P474" s="198"/>
      <c r="R474" s="195" t="s">
        <v>2352</v>
      </c>
      <c r="S474" s="195"/>
      <c r="T474" s="195"/>
      <c r="U474" s="64">
        <v>723.06</v>
      </c>
    </row>
    <row r="475" spans="2:21">
      <c r="R475" s="195"/>
      <c r="S475" s="195"/>
      <c r="T475" s="195"/>
    </row>
    <row r="476" spans="2:21">
      <c r="B476" s="197" t="s">
        <v>1933</v>
      </c>
      <c r="C476" s="197"/>
      <c r="D476" s="197"/>
      <c r="E476" s="197"/>
      <c r="F476" s="197"/>
      <c r="G476" s="197"/>
      <c r="H476" s="197"/>
      <c r="I476" s="198" t="s">
        <v>2353</v>
      </c>
      <c r="J476" s="198"/>
      <c r="K476" s="198"/>
      <c r="L476" s="198" t="s">
        <v>2320</v>
      </c>
      <c r="M476" s="198"/>
      <c r="N476" s="198"/>
      <c r="O476" s="198"/>
      <c r="P476" s="198"/>
      <c r="R476" s="195" t="s">
        <v>2354</v>
      </c>
      <c r="S476" s="195"/>
      <c r="T476" s="195"/>
      <c r="U476" s="64">
        <v>700</v>
      </c>
    </row>
    <row r="477" spans="2:21">
      <c r="R477" s="195"/>
      <c r="S477" s="195"/>
      <c r="T477" s="195"/>
    </row>
    <row r="478" spans="2:21">
      <c r="B478" s="197" t="s">
        <v>1937</v>
      </c>
      <c r="C478" s="197"/>
      <c r="D478" s="197"/>
      <c r="E478" s="197"/>
      <c r="F478" s="197"/>
      <c r="G478" s="197"/>
      <c r="H478" s="197"/>
      <c r="I478" s="198" t="s">
        <v>2355</v>
      </c>
      <c r="J478" s="198"/>
      <c r="K478" s="198"/>
      <c r="L478" s="198" t="s">
        <v>1919</v>
      </c>
      <c r="M478" s="198"/>
      <c r="N478" s="198"/>
      <c r="O478" s="198"/>
      <c r="P478" s="198"/>
      <c r="R478" s="195" t="s">
        <v>2356</v>
      </c>
      <c r="S478" s="195"/>
      <c r="T478" s="195"/>
      <c r="U478" s="64">
        <v>516.5</v>
      </c>
    </row>
    <row r="479" spans="2:21">
      <c r="R479" s="195"/>
      <c r="S479" s="195"/>
      <c r="T479" s="195"/>
    </row>
    <row r="480" spans="2:21">
      <c r="B480" s="197" t="s">
        <v>2357</v>
      </c>
      <c r="C480" s="197"/>
      <c r="D480" s="197"/>
      <c r="E480" s="197"/>
      <c r="F480" s="197"/>
      <c r="G480" s="197"/>
      <c r="H480" s="197"/>
      <c r="I480" s="198" t="s">
        <v>2358</v>
      </c>
      <c r="J480" s="198"/>
      <c r="K480" s="198"/>
      <c r="L480" s="198" t="s">
        <v>2330</v>
      </c>
      <c r="M480" s="198"/>
      <c r="N480" s="198"/>
      <c r="O480" s="198"/>
      <c r="P480" s="198"/>
      <c r="R480" s="195" t="s">
        <v>2359</v>
      </c>
      <c r="S480" s="195"/>
      <c r="T480" s="195"/>
      <c r="U480" s="64">
        <v>730.45</v>
      </c>
    </row>
    <row r="481" spans="1:21">
      <c r="R481" s="195"/>
      <c r="S481" s="195"/>
      <c r="T481" s="195"/>
    </row>
    <row r="482" spans="1:21" ht="6" customHeight="1"/>
    <row r="483" spans="1:21">
      <c r="D483" s="63" t="s">
        <v>1</v>
      </c>
      <c r="F483" s="63" t="s">
        <v>1</v>
      </c>
      <c r="H483" s="63" t="s">
        <v>1</v>
      </c>
      <c r="O483" s="191" t="s">
        <v>2324</v>
      </c>
      <c r="P483" s="191"/>
      <c r="Q483" s="191"/>
      <c r="R483" s="191"/>
      <c r="S483" s="191"/>
      <c r="U483" s="65">
        <v>7153.62</v>
      </c>
    </row>
    <row r="484" spans="1:21">
      <c r="A484" s="200" t="s">
        <v>2360</v>
      </c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</row>
    <row r="485" spans="1:21" ht="6" customHeight="1"/>
    <row r="486" spans="1:21">
      <c r="B486" s="197" t="s">
        <v>1985</v>
      </c>
      <c r="C486" s="197"/>
      <c r="D486" s="197"/>
      <c r="E486" s="197"/>
      <c r="F486" s="197"/>
      <c r="G486" s="197"/>
      <c r="H486" s="197"/>
      <c r="I486" s="198" t="s">
        <v>2361</v>
      </c>
      <c r="J486" s="198"/>
      <c r="K486" s="198"/>
      <c r="L486" s="198" t="s">
        <v>1948</v>
      </c>
      <c r="M486" s="198"/>
      <c r="N486" s="198"/>
      <c r="O486" s="198"/>
      <c r="P486" s="198"/>
      <c r="R486" s="195" t="s">
        <v>2362</v>
      </c>
      <c r="S486" s="195"/>
      <c r="T486" s="195"/>
      <c r="U486" s="64">
        <v>46.88</v>
      </c>
    </row>
    <row r="487" spans="1:21">
      <c r="R487" s="195"/>
      <c r="S487" s="195"/>
      <c r="T487" s="195"/>
    </row>
    <row r="488" spans="1:21">
      <c r="B488" s="197" t="s">
        <v>2011</v>
      </c>
      <c r="C488" s="197"/>
      <c r="D488" s="197"/>
      <c r="E488" s="197"/>
      <c r="F488" s="197"/>
      <c r="G488" s="197"/>
      <c r="H488" s="197"/>
      <c r="I488" s="198" t="s">
        <v>1947</v>
      </c>
      <c r="J488" s="198"/>
      <c r="K488" s="198"/>
      <c r="L488" s="198" t="s">
        <v>1948</v>
      </c>
      <c r="M488" s="198"/>
      <c r="N488" s="198"/>
      <c r="O488" s="198"/>
      <c r="P488" s="198"/>
      <c r="R488" s="198" t="s">
        <v>2363</v>
      </c>
      <c r="S488" s="198"/>
      <c r="T488" s="198"/>
      <c r="U488" s="64">
        <v>91.99</v>
      </c>
    </row>
    <row r="489" spans="1:21">
      <c r="B489" s="197" t="s">
        <v>2011</v>
      </c>
      <c r="C489" s="197"/>
      <c r="D489" s="197"/>
      <c r="E489" s="197"/>
      <c r="F489" s="197"/>
      <c r="G489" s="197"/>
      <c r="H489" s="197"/>
      <c r="I489" s="198" t="s">
        <v>2364</v>
      </c>
      <c r="J489" s="198"/>
      <c r="K489" s="198"/>
      <c r="L489" s="198" t="s">
        <v>1948</v>
      </c>
      <c r="M489" s="198"/>
      <c r="N489" s="198"/>
      <c r="O489" s="198"/>
      <c r="P489" s="198"/>
      <c r="R489" s="198" t="s">
        <v>2365</v>
      </c>
      <c r="S489" s="198"/>
      <c r="T489" s="198"/>
      <c r="U489" s="64">
        <v>9.07</v>
      </c>
    </row>
    <row r="490" spans="1:21">
      <c r="B490" s="197" t="s">
        <v>2011</v>
      </c>
      <c r="C490" s="197"/>
      <c r="D490" s="197"/>
      <c r="E490" s="197"/>
      <c r="F490" s="197"/>
      <c r="G490" s="197"/>
      <c r="H490" s="197"/>
      <c r="I490" s="198" t="s">
        <v>2366</v>
      </c>
      <c r="J490" s="198"/>
      <c r="K490" s="198"/>
      <c r="L490" s="198" t="s">
        <v>1948</v>
      </c>
      <c r="M490" s="198"/>
      <c r="N490" s="198"/>
      <c r="O490" s="198"/>
      <c r="P490" s="198"/>
      <c r="R490" s="198" t="s">
        <v>2363</v>
      </c>
      <c r="S490" s="198"/>
      <c r="T490" s="198"/>
      <c r="U490" s="64">
        <v>33.75</v>
      </c>
    </row>
    <row r="491" spans="1:21">
      <c r="B491" s="197" t="s">
        <v>2076</v>
      </c>
      <c r="C491" s="197"/>
      <c r="D491" s="197"/>
      <c r="E491" s="197"/>
      <c r="F491" s="197"/>
      <c r="G491" s="197"/>
      <c r="H491" s="197"/>
      <c r="I491" s="198" t="s">
        <v>2367</v>
      </c>
      <c r="J491" s="198"/>
      <c r="K491" s="198"/>
      <c r="L491" s="198" t="s">
        <v>1948</v>
      </c>
      <c r="M491" s="198"/>
      <c r="N491" s="198"/>
      <c r="O491" s="198"/>
      <c r="P491" s="198"/>
      <c r="R491" s="198" t="s">
        <v>2368</v>
      </c>
      <c r="S491" s="198"/>
      <c r="T491" s="198"/>
      <c r="U491" s="64">
        <v>55.93</v>
      </c>
    </row>
    <row r="492" spans="1:21">
      <c r="B492" s="197" t="s">
        <v>2018</v>
      </c>
      <c r="C492" s="197"/>
      <c r="D492" s="197"/>
      <c r="E492" s="197"/>
      <c r="F492" s="197"/>
      <c r="G492" s="197"/>
      <c r="H492" s="197"/>
      <c r="I492" s="198" t="s">
        <v>2369</v>
      </c>
      <c r="J492" s="198"/>
      <c r="K492" s="198"/>
      <c r="L492" s="198" t="s">
        <v>2370</v>
      </c>
      <c r="M492" s="198"/>
      <c r="N492" s="198"/>
      <c r="O492" s="198"/>
      <c r="P492" s="198"/>
      <c r="R492" s="198" t="s">
        <v>2371</v>
      </c>
      <c r="S492" s="198"/>
      <c r="T492" s="198"/>
      <c r="U492" s="64">
        <v>149.96</v>
      </c>
    </row>
    <row r="493" spans="1:21">
      <c r="B493" s="197" t="s">
        <v>2018</v>
      </c>
      <c r="C493" s="197"/>
      <c r="D493" s="197"/>
      <c r="E493" s="197"/>
      <c r="F493" s="197"/>
      <c r="G493" s="197"/>
      <c r="H493" s="197"/>
      <c r="I493" s="198" t="s">
        <v>2372</v>
      </c>
      <c r="J493" s="198"/>
      <c r="K493" s="198"/>
      <c r="L493" s="198" t="s">
        <v>1948</v>
      </c>
      <c r="M493" s="198"/>
      <c r="N493" s="198"/>
      <c r="O493" s="198"/>
      <c r="P493" s="198"/>
      <c r="R493" s="198" t="s">
        <v>2368</v>
      </c>
      <c r="S493" s="198"/>
      <c r="T493" s="198"/>
      <c r="U493" s="64">
        <v>108.17</v>
      </c>
    </row>
    <row r="494" spans="1:21">
      <c r="B494" s="197" t="s">
        <v>2066</v>
      </c>
      <c r="C494" s="197"/>
      <c r="D494" s="197"/>
      <c r="E494" s="197"/>
      <c r="F494" s="197"/>
      <c r="G494" s="197"/>
      <c r="H494" s="197"/>
      <c r="I494" s="198" t="s">
        <v>2373</v>
      </c>
      <c r="J494" s="198"/>
      <c r="K494" s="198"/>
      <c r="L494" s="198" t="s">
        <v>1948</v>
      </c>
      <c r="M494" s="198"/>
      <c r="N494" s="198"/>
      <c r="O494" s="198"/>
      <c r="P494" s="198"/>
      <c r="R494" s="198" t="s">
        <v>2374</v>
      </c>
      <c r="S494" s="198"/>
      <c r="T494" s="198"/>
      <c r="U494" s="64">
        <v>107.96</v>
      </c>
    </row>
    <row r="495" spans="1:21" ht="6" customHeight="1"/>
    <row r="496" spans="1:21">
      <c r="D496" s="63" t="s">
        <v>1</v>
      </c>
      <c r="F496" s="63" t="s">
        <v>1</v>
      </c>
      <c r="H496" s="63" t="s">
        <v>1</v>
      </c>
      <c r="O496" s="191" t="s">
        <v>2360</v>
      </c>
      <c r="P496" s="191"/>
      <c r="Q496" s="191"/>
      <c r="R496" s="191"/>
      <c r="S496" s="191"/>
      <c r="U496" s="65">
        <v>603.71</v>
      </c>
    </row>
    <row r="497" spans="1:22" ht="123.75" customHeight="1"/>
    <row r="498" spans="1:22" ht="11.25" customHeight="1"/>
    <row r="499" spans="1:22" ht="13.5" customHeight="1">
      <c r="A499" s="195" t="s">
        <v>2003</v>
      </c>
      <c r="B499" s="195"/>
      <c r="C499" s="195"/>
      <c r="D499" s="195"/>
      <c r="E499" s="195"/>
      <c r="F499" s="195"/>
      <c r="G499" s="195"/>
      <c r="H499" s="195"/>
      <c r="I499" s="195"/>
      <c r="J499" s="195"/>
      <c r="K499" s="195"/>
      <c r="L499" s="195"/>
      <c r="M499" s="195"/>
      <c r="P499" s="196" t="s">
        <v>2375</v>
      </c>
      <c r="Q499" s="196"/>
      <c r="R499" s="196"/>
      <c r="S499" s="196"/>
      <c r="T499" s="196"/>
      <c r="U499" s="196"/>
      <c r="V499" s="196"/>
    </row>
    <row r="500" spans="1:22" ht="20.25" customHeight="1">
      <c r="A500" s="199" t="s">
        <v>2005</v>
      </c>
      <c r="B500" s="199"/>
      <c r="C500" s="199"/>
      <c r="D500" s="199"/>
      <c r="E500" s="199"/>
      <c r="F500" s="199"/>
      <c r="G500" s="199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  <c r="T500" s="199"/>
      <c r="U500" s="199"/>
    </row>
    <row r="501" spans="1:22" ht="7.5" customHeight="1"/>
    <row r="502" spans="1:22">
      <c r="A502" s="200" t="s">
        <v>2376</v>
      </c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</row>
    <row r="503" spans="1:22" ht="6" customHeight="1"/>
    <row r="504" spans="1:22">
      <c r="B504" s="197" t="s">
        <v>2142</v>
      </c>
      <c r="C504" s="197"/>
      <c r="D504" s="197"/>
      <c r="E504" s="197"/>
      <c r="F504" s="197"/>
      <c r="G504" s="197"/>
      <c r="H504" s="197"/>
      <c r="I504" s="195" t="s">
        <v>2377</v>
      </c>
      <c r="J504" s="195"/>
      <c r="K504" s="195"/>
      <c r="L504" s="198" t="s">
        <v>1981</v>
      </c>
      <c r="M504" s="198"/>
      <c r="N504" s="198"/>
      <c r="O504" s="198"/>
      <c r="P504" s="198"/>
      <c r="R504" s="198" t="s">
        <v>2378</v>
      </c>
      <c r="S504" s="198"/>
      <c r="T504" s="198"/>
      <c r="U504" s="64">
        <v>415</v>
      </c>
    </row>
    <row r="505" spans="1:22">
      <c r="I505" s="195"/>
      <c r="J505" s="195"/>
      <c r="K505" s="195"/>
    </row>
    <row r="506" spans="1:22">
      <c r="B506" s="197" t="s">
        <v>2108</v>
      </c>
      <c r="C506" s="197"/>
      <c r="D506" s="197"/>
      <c r="E506" s="197"/>
      <c r="F506" s="197"/>
      <c r="G506" s="197"/>
      <c r="H506" s="197"/>
      <c r="I506" s="198" t="s">
        <v>2379</v>
      </c>
      <c r="J506" s="198"/>
      <c r="K506" s="198"/>
      <c r="L506" s="198" t="s">
        <v>1981</v>
      </c>
      <c r="M506" s="198"/>
      <c r="N506" s="198"/>
      <c r="O506" s="198"/>
      <c r="P506" s="198"/>
      <c r="R506" s="195" t="s">
        <v>2380</v>
      </c>
      <c r="S506" s="195"/>
      <c r="T506" s="195"/>
      <c r="U506" s="64">
        <v>540</v>
      </c>
    </row>
    <row r="507" spans="1:22">
      <c r="R507" s="195"/>
      <c r="S507" s="195"/>
      <c r="T507" s="195"/>
    </row>
    <row r="508" spans="1:22">
      <c r="B508" s="197" t="s">
        <v>1993</v>
      </c>
      <c r="C508" s="197"/>
      <c r="D508" s="197"/>
      <c r="E508" s="197"/>
      <c r="F508" s="197"/>
      <c r="G508" s="197"/>
      <c r="H508" s="197"/>
      <c r="I508" s="198" t="s">
        <v>2381</v>
      </c>
      <c r="J508" s="198"/>
      <c r="K508" s="198"/>
      <c r="L508" s="198" t="s">
        <v>1931</v>
      </c>
      <c r="M508" s="198"/>
      <c r="N508" s="198"/>
      <c r="O508" s="198"/>
      <c r="P508" s="198"/>
      <c r="R508" s="195" t="s">
        <v>2382</v>
      </c>
      <c r="S508" s="195"/>
      <c r="T508" s="195"/>
      <c r="U508" s="64">
        <v>566.66</v>
      </c>
    </row>
    <row r="509" spans="1:22">
      <c r="R509" s="195"/>
      <c r="S509" s="195"/>
      <c r="T509" s="195"/>
    </row>
    <row r="510" spans="1:22">
      <c r="B510" s="197" t="s">
        <v>2006</v>
      </c>
      <c r="C510" s="197"/>
      <c r="D510" s="197"/>
      <c r="E510" s="197"/>
      <c r="F510" s="197"/>
      <c r="G510" s="197"/>
      <c r="H510" s="197"/>
      <c r="I510" s="198" t="s">
        <v>2383</v>
      </c>
      <c r="J510" s="198"/>
      <c r="K510" s="198"/>
      <c r="L510" s="198" t="s">
        <v>2302</v>
      </c>
      <c r="M510" s="198"/>
      <c r="N510" s="198"/>
      <c r="O510" s="198"/>
      <c r="P510" s="198"/>
      <c r="R510" s="195" t="s">
        <v>2384</v>
      </c>
      <c r="S510" s="195"/>
      <c r="T510" s="195"/>
      <c r="U510" s="64">
        <v>135</v>
      </c>
    </row>
    <row r="511" spans="1:22">
      <c r="R511" s="195"/>
      <c r="S511" s="195"/>
      <c r="T511" s="195"/>
    </row>
    <row r="512" spans="1:22">
      <c r="B512" s="197" t="s">
        <v>1923</v>
      </c>
      <c r="C512" s="197"/>
      <c r="D512" s="197"/>
      <c r="E512" s="197"/>
      <c r="F512" s="197"/>
      <c r="G512" s="197"/>
      <c r="H512" s="197"/>
      <c r="I512" s="198" t="s">
        <v>2009</v>
      </c>
      <c r="J512" s="198"/>
      <c r="K512" s="198"/>
      <c r="L512" s="198" t="s">
        <v>1948</v>
      </c>
      <c r="M512" s="198"/>
      <c r="N512" s="198"/>
      <c r="O512" s="198"/>
      <c r="P512" s="198"/>
      <c r="R512" s="195" t="s">
        <v>2385</v>
      </c>
      <c r="S512" s="195"/>
      <c r="T512" s="195"/>
      <c r="U512" s="64">
        <v>13.82</v>
      </c>
    </row>
    <row r="513" spans="1:21">
      <c r="R513" s="195"/>
      <c r="S513" s="195"/>
      <c r="T513" s="195"/>
    </row>
    <row r="514" spans="1:21">
      <c r="B514" s="197" t="s">
        <v>2041</v>
      </c>
      <c r="C514" s="197"/>
      <c r="D514" s="197"/>
      <c r="E514" s="197"/>
      <c r="F514" s="197"/>
      <c r="G514" s="197"/>
      <c r="H514" s="197"/>
      <c r="I514" s="198" t="s">
        <v>2386</v>
      </c>
      <c r="J514" s="198"/>
      <c r="K514" s="198"/>
      <c r="L514" s="198" t="s">
        <v>2302</v>
      </c>
      <c r="M514" s="198"/>
      <c r="N514" s="198"/>
      <c r="O514" s="198"/>
      <c r="P514" s="198"/>
      <c r="R514" s="195" t="s">
        <v>2387</v>
      </c>
      <c r="S514" s="195"/>
      <c r="T514" s="195"/>
      <c r="U514" s="64">
        <v>258.72000000000003</v>
      </c>
    </row>
    <row r="515" spans="1:21">
      <c r="R515" s="195"/>
      <c r="S515" s="195"/>
      <c r="T515" s="195"/>
    </row>
    <row r="516" spans="1:21">
      <c r="B516" s="197" t="s">
        <v>2041</v>
      </c>
      <c r="C516" s="197"/>
      <c r="D516" s="197"/>
      <c r="E516" s="197"/>
      <c r="F516" s="197"/>
      <c r="G516" s="197"/>
      <c r="H516" s="197"/>
      <c r="I516" s="198" t="s">
        <v>2388</v>
      </c>
      <c r="J516" s="198"/>
      <c r="K516" s="198"/>
      <c r="L516" s="198" t="s">
        <v>1931</v>
      </c>
      <c r="M516" s="198"/>
      <c r="N516" s="198"/>
      <c r="O516" s="198"/>
      <c r="P516" s="198"/>
      <c r="R516" s="195" t="s">
        <v>2389</v>
      </c>
      <c r="S516" s="195"/>
      <c r="T516" s="195"/>
      <c r="U516" s="64">
        <v>507.56</v>
      </c>
    </row>
    <row r="517" spans="1:21">
      <c r="R517" s="195"/>
      <c r="S517" s="195"/>
      <c r="T517" s="195"/>
    </row>
    <row r="518" spans="1:21">
      <c r="B518" s="197" t="s">
        <v>2041</v>
      </c>
      <c r="C518" s="197"/>
      <c r="D518" s="197"/>
      <c r="E518" s="197"/>
      <c r="F518" s="197"/>
      <c r="G518" s="197"/>
      <c r="H518" s="197"/>
      <c r="I518" s="198" t="s">
        <v>2317</v>
      </c>
      <c r="J518" s="198"/>
      <c r="K518" s="198"/>
      <c r="L518" s="198" t="s">
        <v>1931</v>
      </c>
      <c r="M518" s="198"/>
      <c r="N518" s="198"/>
      <c r="O518" s="198"/>
      <c r="P518" s="198"/>
      <c r="R518" s="195" t="s">
        <v>2390</v>
      </c>
      <c r="S518" s="195"/>
      <c r="T518" s="195"/>
      <c r="U518" s="64">
        <v>14.99</v>
      </c>
    </row>
    <row r="519" spans="1:21">
      <c r="R519" s="195"/>
      <c r="S519" s="195"/>
      <c r="T519" s="195"/>
    </row>
    <row r="520" spans="1:21">
      <c r="B520" s="197" t="s">
        <v>2041</v>
      </c>
      <c r="C520" s="197"/>
      <c r="D520" s="197"/>
      <c r="E520" s="197"/>
      <c r="F520" s="197"/>
      <c r="G520" s="197"/>
      <c r="H520" s="197"/>
      <c r="I520" s="198" t="s">
        <v>2388</v>
      </c>
      <c r="J520" s="198"/>
      <c r="K520" s="198"/>
      <c r="L520" s="198" t="s">
        <v>1931</v>
      </c>
      <c r="M520" s="198"/>
      <c r="N520" s="198"/>
      <c r="O520" s="198"/>
      <c r="P520" s="198"/>
      <c r="R520" s="195" t="s">
        <v>2391</v>
      </c>
      <c r="S520" s="195"/>
      <c r="T520" s="195"/>
      <c r="U520" s="64">
        <v>1015.12</v>
      </c>
    </row>
    <row r="521" spans="1:21">
      <c r="R521" s="195"/>
      <c r="S521" s="195"/>
      <c r="T521" s="195"/>
    </row>
    <row r="522" spans="1:21">
      <c r="B522" s="197" t="s">
        <v>2066</v>
      </c>
      <c r="C522" s="197"/>
      <c r="D522" s="197"/>
      <c r="E522" s="197"/>
      <c r="F522" s="197"/>
      <c r="G522" s="197"/>
      <c r="H522" s="197"/>
      <c r="I522" s="198" t="s">
        <v>2317</v>
      </c>
      <c r="J522" s="198"/>
      <c r="K522" s="198"/>
      <c r="L522" s="198" t="s">
        <v>1931</v>
      </c>
      <c r="M522" s="198"/>
      <c r="N522" s="198"/>
      <c r="O522" s="198"/>
      <c r="P522" s="198"/>
      <c r="R522" s="195" t="s">
        <v>2392</v>
      </c>
      <c r="S522" s="195"/>
      <c r="T522" s="195"/>
      <c r="U522" s="64">
        <v>-14.99</v>
      </c>
    </row>
    <row r="523" spans="1:21">
      <c r="R523" s="195"/>
      <c r="S523" s="195"/>
      <c r="T523" s="195"/>
    </row>
    <row r="524" spans="1:21">
      <c r="B524" s="197" t="s">
        <v>2357</v>
      </c>
      <c r="C524" s="197"/>
      <c r="D524" s="197"/>
      <c r="E524" s="197"/>
      <c r="F524" s="197"/>
      <c r="G524" s="197"/>
      <c r="H524" s="197"/>
      <c r="I524" s="198" t="s">
        <v>2358</v>
      </c>
      <c r="J524" s="198"/>
      <c r="K524" s="198"/>
      <c r="L524" s="198" t="s">
        <v>2330</v>
      </c>
      <c r="M524" s="198"/>
      <c r="N524" s="198"/>
      <c r="O524" s="198"/>
      <c r="P524" s="198"/>
      <c r="R524" s="195" t="s">
        <v>2393</v>
      </c>
      <c r="S524" s="195"/>
      <c r="T524" s="195"/>
      <c r="U524" s="64">
        <v>730.45</v>
      </c>
    </row>
    <row r="525" spans="1:21">
      <c r="R525" s="195"/>
      <c r="S525" s="195"/>
      <c r="T525" s="195"/>
    </row>
    <row r="526" spans="1:21" ht="6" customHeight="1"/>
    <row r="527" spans="1:21">
      <c r="D527" s="63" t="s">
        <v>1</v>
      </c>
      <c r="F527" s="63" t="s">
        <v>1</v>
      </c>
      <c r="H527" s="63" t="s">
        <v>1</v>
      </c>
      <c r="O527" s="191" t="s">
        <v>2376</v>
      </c>
      <c r="P527" s="191"/>
      <c r="Q527" s="191"/>
      <c r="R527" s="191"/>
      <c r="S527" s="191"/>
      <c r="U527" s="65">
        <v>4182.33</v>
      </c>
    </row>
    <row r="528" spans="1:21">
      <c r="A528" s="200" t="s">
        <v>2394</v>
      </c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</row>
    <row r="529" spans="1:21" ht="6" customHeight="1"/>
    <row r="530" spans="1:21">
      <c r="B530" s="197" t="s">
        <v>1985</v>
      </c>
      <c r="C530" s="197"/>
      <c r="D530" s="197"/>
      <c r="E530" s="197"/>
      <c r="F530" s="197"/>
      <c r="G530" s="197"/>
      <c r="H530" s="197"/>
      <c r="I530" s="198" t="s">
        <v>2381</v>
      </c>
      <c r="J530" s="198"/>
      <c r="K530" s="198"/>
      <c r="L530" s="198" t="s">
        <v>1931</v>
      </c>
      <c r="M530" s="198"/>
      <c r="N530" s="198"/>
      <c r="O530" s="198"/>
      <c r="P530" s="198"/>
      <c r="R530" s="195" t="s">
        <v>2395</v>
      </c>
      <c r="S530" s="195"/>
      <c r="T530" s="195"/>
      <c r="U530" s="64">
        <v>566.66</v>
      </c>
    </row>
    <row r="531" spans="1:21">
      <c r="R531" s="195"/>
      <c r="S531" s="195"/>
      <c r="T531" s="195"/>
    </row>
    <row r="532" spans="1:21">
      <c r="B532" s="197" t="s">
        <v>2028</v>
      </c>
      <c r="C532" s="197"/>
      <c r="D532" s="197"/>
      <c r="E532" s="197"/>
      <c r="F532" s="197"/>
      <c r="G532" s="197"/>
      <c r="H532" s="197"/>
      <c r="I532" s="198" t="s">
        <v>2054</v>
      </c>
      <c r="J532" s="198"/>
      <c r="K532" s="198"/>
      <c r="L532" s="198" t="s">
        <v>2050</v>
      </c>
      <c r="M532" s="198"/>
      <c r="N532" s="198"/>
      <c r="O532" s="198"/>
      <c r="P532" s="198"/>
      <c r="R532" s="195" t="s">
        <v>2396</v>
      </c>
      <c r="S532" s="195"/>
      <c r="T532" s="195"/>
      <c r="U532" s="64">
        <v>18.02</v>
      </c>
    </row>
    <row r="533" spans="1:21">
      <c r="R533" s="195"/>
      <c r="S533" s="195"/>
      <c r="T533" s="195"/>
    </row>
    <row r="534" spans="1:21">
      <c r="B534" s="197" t="s">
        <v>2066</v>
      </c>
      <c r="C534" s="197"/>
      <c r="D534" s="197"/>
      <c r="E534" s="197"/>
      <c r="F534" s="197"/>
      <c r="G534" s="197"/>
      <c r="H534" s="197"/>
      <c r="I534" s="198" t="s">
        <v>2397</v>
      </c>
      <c r="J534" s="198"/>
      <c r="K534" s="198"/>
      <c r="L534" s="198" t="s">
        <v>2302</v>
      </c>
      <c r="M534" s="198"/>
      <c r="N534" s="198"/>
      <c r="O534" s="198"/>
      <c r="P534" s="198"/>
      <c r="R534" s="195" t="s">
        <v>2398</v>
      </c>
      <c r="S534" s="195"/>
      <c r="T534" s="195"/>
      <c r="U534" s="64">
        <v>285</v>
      </c>
    </row>
    <row r="535" spans="1:21">
      <c r="R535" s="195"/>
      <c r="S535" s="195"/>
      <c r="T535" s="195"/>
    </row>
    <row r="536" spans="1:21" ht="6" customHeight="1"/>
    <row r="537" spans="1:21">
      <c r="D537" s="63" t="s">
        <v>1</v>
      </c>
      <c r="F537" s="63" t="s">
        <v>1</v>
      </c>
      <c r="H537" s="63" t="s">
        <v>1</v>
      </c>
      <c r="O537" s="191" t="s">
        <v>2394</v>
      </c>
      <c r="P537" s="191"/>
      <c r="Q537" s="191"/>
      <c r="R537" s="191"/>
      <c r="S537" s="191"/>
      <c r="U537" s="65">
        <v>869.68</v>
      </c>
    </row>
    <row r="538" spans="1:21">
      <c r="A538" s="200" t="s">
        <v>2399</v>
      </c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</row>
    <row r="539" spans="1:21" ht="6" customHeight="1"/>
    <row r="540" spans="1:21">
      <c r="B540" s="197" t="s">
        <v>1933</v>
      </c>
      <c r="C540" s="197"/>
      <c r="D540" s="197"/>
      <c r="E540" s="197"/>
      <c r="F540" s="197"/>
      <c r="G540" s="197"/>
      <c r="H540" s="197"/>
      <c r="I540" s="198" t="s">
        <v>2054</v>
      </c>
      <c r="J540" s="198"/>
      <c r="K540" s="198"/>
      <c r="L540" s="198" t="s">
        <v>2050</v>
      </c>
      <c r="M540" s="198"/>
      <c r="N540" s="198"/>
      <c r="O540" s="198"/>
      <c r="P540" s="198"/>
      <c r="R540" s="198" t="s">
        <v>2400</v>
      </c>
      <c r="S540" s="198"/>
      <c r="T540" s="198"/>
      <c r="U540" s="64">
        <v>17.95</v>
      </c>
    </row>
    <row r="541" spans="1:21">
      <c r="B541" s="197" t="s">
        <v>2041</v>
      </c>
      <c r="C541" s="197"/>
      <c r="D541" s="197"/>
      <c r="E541" s="197"/>
      <c r="F541" s="197"/>
      <c r="G541" s="197"/>
      <c r="H541" s="197"/>
      <c r="I541" s="198" t="s">
        <v>2401</v>
      </c>
      <c r="J541" s="198"/>
      <c r="K541" s="198"/>
      <c r="L541" s="198" t="s">
        <v>1948</v>
      </c>
      <c r="M541" s="198"/>
      <c r="N541" s="198"/>
      <c r="O541" s="198"/>
      <c r="P541" s="198"/>
      <c r="R541" s="198" t="s">
        <v>2035</v>
      </c>
      <c r="S541" s="198"/>
      <c r="T541" s="198"/>
      <c r="U541" s="64">
        <v>159</v>
      </c>
    </row>
    <row r="542" spans="1:21" ht="6" customHeight="1"/>
    <row r="543" spans="1:21">
      <c r="D543" s="63" t="s">
        <v>1</v>
      </c>
      <c r="F543" s="63" t="s">
        <v>1</v>
      </c>
      <c r="H543" s="63" t="s">
        <v>1</v>
      </c>
      <c r="O543" s="191" t="s">
        <v>2399</v>
      </c>
      <c r="P543" s="191"/>
      <c r="Q543" s="191"/>
      <c r="R543" s="191"/>
      <c r="S543" s="191"/>
      <c r="U543" s="65">
        <v>176.95</v>
      </c>
    </row>
    <row r="544" spans="1:21">
      <c r="A544" s="200" t="s">
        <v>2402</v>
      </c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</row>
    <row r="545" spans="2:21" ht="6" customHeight="1"/>
    <row r="546" spans="2:21">
      <c r="B546" s="197" t="s">
        <v>2108</v>
      </c>
      <c r="C546" s="197"/>
      <c r="D546" s="197"/>
      <c r="E546" s="197"/>
      <c r="F546" s="197"/>
      <c r="G546" s="197"/>
      <c r="H546" s="197"/>
      <c r="I546" s="198" t="s">
        <v>712</v>
      </c>
      <c r="J546" s="198"/>
      <c r="K546" s="198"/>
      <c r="L546" s="198" t="s">
        <v>2403</v>
      </c>
      <c r="M546" s="198"/>
      <c r="N546" s="198"/>
      <c r="O546" s="198"/>
      <c r="P546" s="198"/>
      <c r="R546" s="195" t="s">
        <v>2404</v>
      </c>
      <c r="S546" s="195"/>
      <c r="T546" s="195"/>
      <c r="U546" s="64">
        <v>260</v>
      </c>
    </row>
    <row r="547" spans="2:21">
      <c r="R547" s="195"/>
      <c r="S547" s="195"/>
      <c r="T547" s="195"/>
    </row>
    <row r="548" spans="2:21">
      <c r="B548" s="197" t="s">
        <v>2108</v>
      </c>
      <c r="C548" s="197"/>
      <c r="D548" s="197"/>
      <c r="E548" s="197"/>
      <c r="F548" s="197"/>
      <c r="G548" s="197"/>
      <c r="H548" s="197"/>
      <c r="I548" s="198" t="s">
        <v>712</v>
      </c>
      <c r="J548" s="198"/>
      <c r="K548" s="198"/>
      <c r="L548" s="198" t="s">
        <v>1943</v>
      </c>
      <c r="M548" s="198"/>
      <c r="N548" s="198"/>
      <c r="O548" s="198"/>
      <c r="P548" s="198"/>
      <c r="R548" s="195" t="s">
        <v>2405</v>
      </c>
      <c r="S548" s="195"/>
      <c r="T548" s="195"/>
      <c r="U548" s="64">
        <v>495</v>
      </c>
    </row>
    <row r="549" spans="2:21">
      <c r="R549" s="195"/>
      <c r="S549" s="195"/>
      <c r="T549" s="195"/>
    </row>
    <row r="550" spans="2:21">
      <c r="B550" s="197" t="s">
        <v>1946</v>
      </c>
      <c r="C550" s="197"/>
      <c r="D550" s="197"/>
      <c r="E550" s="197"/>
      <c r="F550" s="197"/>
      <c r="G550" s="197"/>
      <c r="H550" s="197"/>
      <c r="I550" s="198" t="s">
        <v>1947</v>
      </c>
      <c r="J550" s="198"/>
      <c r="K550" s="198"/>
      <c r="L550" s="198" t="s">
        <v>1948</v>
      </c>
      <c r="M550" s="198"/>
      <c r="N550" s="198"/>
      <c r="O550" s="198"/>
      <c r="P550" s="198"/>
      <c r="R550" s="198" t="s">
        <v>2406</v>
      </c>
      <c r="S550" s="198"/>
      <c r="T550" s="198"/>
      <c r="U550" s="64">
        <v>131.97999999999999</v>
      </c>
    </row>
    <row r="551" spans="2:21">
      <c r="B551" s="197" t="s">
        <v>1921</v>
      </c>
      <c r="C551" s="197"/>
      <c r="D551" s="197"/>
      <c r="E551" s="197"/>
      <c r="F551" s="197"/>
      <c r="G551" s="197"/>
      <c r="H551" s="197"/>
      <c r="I551" s="198" t="s">
        <v>54</v>
      </c>
      <c r="J551" s="198"/>
      <c r="K551" s="198"/>
      <c r="L551" s="198" t="s">
        <v>2403</v>
      </c>
      <c r="M551" s="198"/>
      <c r="N551" s="198"/>
      <c r="O551" s="198"/>
      <c r="P551" s="198"/>
      <c r="R551" s="195" t="s">
        <v>2407</v>
      </c>
      <c r="S551" s="195"/>
      <c r="T551" s="195"/>
      <c r="U551" s="64">
        <v>1057.1199999999999</v>
      </c>
    </row>
    <row r="552" spans="2:21">
      <c r="R552" s="195"/>
      <c r="S552" s="195"/>
      <c r="T552" s="195"/>
    </row>
    <row r="553" spans="2:21">
      <c r="B553" s="197" t="s">
        <v>1985</v>
      </c>
      <c r="C553" s="197"/>
      <c r="D553" s="197"/>
      <c r="E553" s="197"/>
      <c r="F553" s="197"/>
      <c r="G553" s="197"/>
      <c r="H553" s="197"/>
      <c r="I553" s="198" t="s">
        <v>2408</v>
      </c>
      <c r="J553" s="198"/>
      <c r="K553" s="198"/>
      <c r="L553" s="198" t="s">
        <v>2409</v>
      </c>
      <c r="M553" s="198"/>
      <c r="N553" s="198"/>
      <c r="O553" s="198"/>
      <c r="P553" s="198"/>
      <c r="R553" s="195" t="s">
        <v>2410</v>
      </c>
      <c r="S553" s="195"/>
      <c r="T553" s="195"/>
      <c r="U553" s="64">
        <v>286.14</v>
      </c>
    </row>
    <row r="554" spans="2:21">
      <c r="R554" s="195"/>
      <c r="S554" s="195"/>
      <c r="T554" s="195"/>
    </row>
    <row r="555" spans="2:21">
      <c r="B555" s="197" t="s">
        <v>1995</v>
      </c>
      <c r="C555" s="197"/>
      <c r="D555" s="197"/>
      <c r="E555" s="197"/>
      <c r="F555" s="197"/>
      <c r="G555" s="197"/>
      <c r="H555" s="197"/>
      <c r="I555" s="195" t="s">
        <v>2377</v>
      </c>
      <c r="J555" s="195"/>
      <c r="K555" s="195"/>
      <c r="L555" s="198" t="s">
        <v>1981</v>
      </c>
      <c r="M555" s="198"/>
      <c r="N555" s="198"/>
      <c r="O555" s="198"/>
      <c r="P555" s="198"/>
      <c r="R555" s="198" t="s">
        <v>2411</v>
      </c>
      <c r="S555" s="198"/>
      <c r="T555" s="198"/>
      <c r="U555" s="64">
        <v>95</v>
      </c>
    </row>
    <row r="556" spans="2:21">
      <c r="I556" s="195"/>
      <c r="J556" s="195"/>
      <c r="K556" s="195"/>
    </row>
    <row r="557" spans="2:21">
      <c r="B557" s="197" t="s">
        <v>2026</v>
      </c>
      <c r="C557" s="197"/>
      <c r="D557" s="197"/>
      <c r="E557" s="197"/>
      <c r="F557" s="197"/>
      <c r="G557" s="197"/>
      <c r="H557" s="197"/>
      <c r="I557" s="198" t="s">
        <v>2412</v>
      </c>
      <c r="J557" s="198"/>
      <c r="K557" s="198"/>
      <c r="L557" s="198" t="s">
        <v>2050</v>
      </c>
      <c r="M557" s="198"/>
      <c r="N557" s="198"/>
      <c r="O557" s="198"/>
      <c r="P557" s="198"/>
      <c r="R557" s="195" t="s">
        <v>2413</v>
      </c>
      <c r="S557" s="195"/>
      <c r="T557" s="195"/>
      <c r="U557" s="64">
        <v>449.72</v>
      </c>
    </row>
    <row r="558" spans="2:21">
      <c r="R558" s="195"/>
      <c r="S558" s="195"/>
      <c r="T558" s="195"/>
    </row>
    <row r="559" spans="2:21" ht="6" customHeight="1"/>
    <row r="560" spans="2:21">
      <c r="D560" s="63" t="s">
        <v>1</v>
      </c>
      <c r="F560" s="63" t="s">
        <v>1</v>
      </c>
      <c r="H560" s="63" t="s">
        <v>1</v>
      </c>
      <c r="O560" s="191" t="s">
        <v>2402</v>
      </c>
      <c r="P560" s="191"/>
      <c r="Q560" s="191"/>
      <c r="R560" s="191"/>
      <c r="S560" s="191"/>
      <c r="U560" s="65">
        <v>2774.96</v>
      </c>
    </row>
    <row r="561" spans="1:22" ht="43.5" customHeight="1"/>
    <row r="562" spans="1:22" ht="11.25" customHeight="1"/>
    <row r="563" spans="1:22" ht="13.5" customHeight="1">
      <c r="A563" s="195" t="s">
        <v>2003</v>
      </c>
      <c r="B563" s="195"/>
      <c r="C563" s="195"/>
      <c r="D563" s="195"/>
      <c r="E563" s="195"/>
      <c r="F563" s="195"/>
      <c r="G563" s="195"/>
      <c r="H563" s="195"/>
      <c r="I563" s="195"/>
      <c r="J563" s="195"/>
      <c r="K563" s="195"/>
      <c r="L563" s="195"/>
      <c r="M563" s="195"/>
      <c r="P563" s="196" t="s">
        <v>2414</v>
      </c>
      <c r="Q563" s="196"/>
      <c r="R563" s="196"/>
      <c r="S563" s="196"/>
      <c r="T563" s="196"/>
      <c r="U563" s="196"/>
      <c r="V563" s="196"/>
    </row>
    <row r="564" spans="1:22" ht="20.25" customHeight="1">
      <c r="A564" s="199" t="s">
        <v>2005</v>
      </c>
      <c r="B564" s="199"/>
      <c r="C564" s="199"/>
      <c r="D564" s="199"/>
      <c r="E564" s="199"/>
      <c r="F564" s="199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</row>
    <row r="565" spans="1:22" ht="7.5" customHeight="1"/>
    <row r="566" spans="1:22">
      <c r="A566" s="200" t="s">
        <v>2415</v>
      </c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</row>
    <row r="567" spans="1:22" ht="6" customHeight="1"/>
    <row r="568" spans="1:22">
      <c r="B568" s="197" t="s">
        <v>1954</v>
      </c>
      <c r="C568" s="197"/>
      <c r="D568" s="197"/>
      <c r="E568" s="197"/>
      <c r="F568" s="197"/>
      <c r="G568" s="197"/>
      <c r="H568" s="197"/>
      <c r="I568" s="198" t="s">
        <v>2416</v>
      </c>
      <c r="J568" s="198"/>
      <c r="K568" s="198"/>
      <c r="L568" s="198" t="s">
        <v>1931</v>
      </c>
      <c r="M568" s="198"/>
      <c r="N568" s="198"/>
      <c r="O568" s="198"/>
      <c r="P568" s="198"/>
      <c r="R568" s="195" t="s">
        <v>2417</v>
      </c>
      <c r="S568" s="195"/>
      <c r="T568" s="195"/>
      <c r="U568" s="64">
        <v>659.07</v>
      </c>
    </row>
    <row r="569" spans="1:22">
      <c r="R569" s="195"/>
      <c r="S569" s="195"/>
      <c r="T569" s="195"/>
    </row>
    <row r="570" spans="1:22">
      <c r="B570" s="197" t="s">
        <v>1985</v>
      </c>
      <c r="C570" s="197"/>
      <c r="D570" s="197"/>
      <c r="E570" s="197"/>
      <c r="F570" s="197"/>
      <c r="G570" s="197"/>
      <c r="H570" s="197"/>
      <c r="I570" s="198" t="s">
        <v>2418</v>
      </c>
      <c r="J570" s="198"/>
      <c r="K570" s="198"/>
      <c r="L570" s="198" t="s">
        <v>1948</v>
      </c>
      <c r="M570" s="198"/>
      <c r="N570" s="198"/>
      <c r="O570" s="198"/>
      <c r="P570" s="198"/>
      <c r="R570" s="198" t="s">
        <v>2419</v>
      </c>
      <c r="S570" s="198"/>
      <c r="T570" s="198"/>
      <c r="U570" s="64">
        <v>105.99</v>
      </c>
    </row>
    <row r="571" spans="1:22">
      <c r="B571" s="197" t="s">
        <v>1993</v>
      </c>
      <c r="C571" s="197"/>
      <c r="D571" s="197"/>
      <c r="E571" s="197"/>
      <c r="F571" s="197"/>
      <c r="G571" s="197"/>
      <c r="H571" s="197"/>
      <c r="I571" s="198" t="s">
        <v>2420</v>
      </c>
      <c r="J571" s="198"/>
      <c r="K571" s="198"/>
      <c r="L571" s="198" t="s">
        <v>1925</v>
      </c>
      <c r="M571" s="198"/>
      <c r="N571" s="198"/>
      <c r="O571" s="198"/>
      <c r="P571" s="198"/>
      <c r="R571" s="198" t="s">
        <v>2421</v>
      </c>
      <c r="S571" s="198"/>
      <c r="T571" s="198"/>
      <c r="U571" s="64">
        <v>63</v>
      </c>
    </row>
    <row r="572" spans="1:22">
      <c r="B572" s="197" t="s">
        <v>1993</v>
      </c>
      <c r="C572" s="197"/>
      <c r="D572" s="197"/>
      <c r="E572" s="197"/>
      <c r="F572" s="197"/>
      <c r="G572" s="197"/>
      <c r="H572" s="197"/>
      <c r="I572" s="198" t="s">
        <v>2422</v>
      </c>
      <c r="J572" s="198"/>
      <c r="K572" s="198"/>
      <c r="L572" s="198" t="s">
        <v>1919</v>
      </c>
      <c r="M572" s="198"/>
      <c r="N572" s="198"/>
      <c r="O572" s="198"/>
      <c r="P572" s="198"/>
      <c r="R572" s="198" t="s">
        <v>2421</v>
      </c>
      <c r="S572" s="198"/>
      <c r="T572" s="198"/>
      <c r="U572" s="64">
        <v>130.9</v>
      </c>
    </row>
    <row r="573" spans="1:22">
      <c r="B573" s="197" t="s">
        <v>1929</v>
      </c>
      <c r="C573" s="197"/>
      <c r="D573" s="197"/>
      <c r="E573" s="197"/>
      <c r="F573" s="197"/>
      <c r="G573" s="197"/>
      <c r="H573" s="197"/>
      <c r="I573" s="198" t="s">
        <v>2418</v>
      </c>
      <c r="J573" s="198"/>
      <c r="K573" s="198"/>
      <c r="L573" s="198" t="s">
        <v>1948</v>
      </c>
      <c r="M573" s="198"/>
      <c r="N573" s="198"/>
      <c r="O573" s="198"/>
      <c r="P573" s="198"/>
      <c r="R573" s="198" t="s">
        <v>2423</v>
      </c>
      <c r="S573" s="198"/>
      <c r="T573" s="198"/>
      <c r="U573" s="64">
        <v>90.82</v>
      </c>
    </row>
    <row r="574" spans="1:22" ht="6" customHeight="1"/>
    <row r="575" spans="1:22">
      <c r="D575" s="63" t="s">
        <v>1</v>
      </c>
      <c r="F575" s="63" t="s">
        <v>1</v>
      </c>
      <c r="H575" s="63" t="s">
        <v>1</v>
      </c>
      <c r="O575" s="191" t="s">
        <v>2415</v>
      </c>
      <c r="P575" s="191"/>
      <c r="Q575" s="191"/>
      <c r="R575" s="191"/>
      <c r="S575" s="191"/>
      <c r="U575" s="65">
        <v>1049.78</v>
      </c>
    </row>
    <row r="576" spans="1:22">
      <c r="A576" s="200" t="s">
        <v>2424</v>
      </c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</row>
    <row r="577" spans="2:21" ht="6" customHeight="1"/>
    <row r="578" spans="2:21">
      <c r="B578" s="197" t="s">
        <v>1946</v>
      </c>
      <c r="C578" s="197"/>
      <c r="D578" s="197"/>
      <c r="E578" s="197"/>
      <c r="F578" s="197"/>
      <c r="G578" s="197"/>
      <c r="H578" s="197"/>
      <c r="I578" s="198" t="s">
        <v>2425</v>
      </c>
      <c r="J578" s="198"/>
      <c r="K578" s="198"/>
      <c r="L578" s="198" t="s">
        <v>1948</v>
      </c>
      <c r="M578" s="198"/>
      <c r="N578" s="198"/>
      <c r="O578" s="198"/>
      <c r="P578" s="198"/>
      <c r="R578" s="198" t="s">
        <v>2426</v>
      </c>
      <c r="S578" s="198"/>
      <c r="T578" s="198"/>
      <c r="U578" s="64">
        <v>20</v>
      </c>
    </row>
    <row r="579" spans="2:21">
      <c r="B579" s="197" t="s">
        <v>1917</v>
      </c>
      <c r="C579" s="197"/>
      <c r="D579" s="197"/>
      <c r="E579" s="197"/>
      <c r="F579" s="197"/>
      <c r="G579" s="197"/>
      <c r="H579" s="197"/>
      <c r="I579" s="198" t="s">
        <v>2427</v>
      </c>
      <c r="J579" s="198"/>
      <c r="K579" s="198"/>
      <c r="L579" s="198" t="s">
        <v>1948</v>
      </c>
      <c r="M579" s="198"/>
      <c r="N579" s="198"/>
      <c r="O579" s="198"/>
      <c r="P579" s="198"/>
      <c r="R579" s="198" t="s">
        <v>2428</v>
      </c>
      <c r="S579" s="198"/>
      <c r="T579" s="198"/>
      <c r="U579" s="64">
        <v>26.74</v>
      </c>
    </row>
    <row r="580" spans="2:21">
      <c r="B580" s="197" t="s">
        <v>1917</v>
      </c>
      <c r="C580" s="197"/>
      <c r="D580" s="197"/>
      <c r="E580" s="197"/>
      <c r="F580" s="197"/>
      <c r="G580" s="197"/>
      <c r="H580" s="197"/>
      <c r="I580" s="198" t="s">
        <v>2427</v>
      </c>
      <c r="J580" s="198"/>
      <c r="K580" s="198"/>
      <c r="L580" s="198" t="s">
        <v>1981</v>
      </c>
      <c r="M580" s="198"/>
      <c r="N580" s="198"/>
      <c r="O580" s="198"/>
      <c r="P580" s="198"/>
      <c r="R580" s="195" t="s">
        <v>2429</v>
      </c>
      <c r="S580" s="195"/>
      <c r="T580" s="195"/>
      <c r="U580" s="64">
        <v>38.92</v>
      </c>
    </row>
    <row r="581" spans="2:21">
      <c r="R581" s="195"/>
      <c r="S581" s="195"/>
      <c r="T581" s="195"/>
    </row>
    <row r="582" spans="2:21">
      <c r="B582" s="197" t="s">
        <v>1917</v>
      </c>
      <c r="C582" s="197"/>
      <c r="D582" s="197"/>
      <c r="E582" s="197"/>
      <c r="F582" s="197"/>
      <c r="G582" s="197"/>
      <c r="H582" s="197"/>
      <c r="I582" s="198" t="s">
        <v>2427</v>
      </c>
      <c r="J582" s="198"/>
      <c r="K582" s="198"/>
      <c r="L582" s="198" t="s">
        <v>1981</v>
      </c>
      <c r="M582" s="198"/>
      <c r="N582" s="198"/>
      <c r="O582" s="198"/>
      <c r="P582" s="198"/>
      <c r="R582" s="195" t="s">
        <v>2430</v>
      </c>
      <c r="S582" s="195"/>
      <c r="T582" s="195"/>
      <c r="U582" s="64">
        <v>55.42</v>
      </c>
    </row>
    <row r="583" spans="2:21">
      <c r="R583" s="195"/>
      <c r="S583" s="195"/>
      <c r="T583" s="195"/>
    </row>
    <row r="584" spans="2:21">
      <c r="B584" s="197" t="s">
        <v>1917</v>
      </c>
      <c r="C584" s="197"/>
      <c r="D584" s="197"/>
      <c r="E584" s="197"/>
      <c r="F584" s="197"/>
      <c r="G584" s="197"/>
      <c r="H584" s="197"/>
      <c r="I584" s="198" t="s">
        <v>2431</v>
      </c>
      <c r="J584" s="198"/>
      <c r="K584" s="198"/>
      <c r="L584" s="198" t="s">
        <v>1948</v>
      </c>
      <c r="M584" s="198"/>
      <c r="N584" s="198"/>
      <c r="O584" s="198"/>
      <c r="P584" s="198"/>
      <c r="R584" s="198" t="s">
        <v>2432</v>
      </c>
      <c r="S584" s="198"/>
      <c r="T584" s="198"/>
      <c r="U584" s="64">
        <v>45.98</v>
      </c>
    </row>
    <row r="585" spans="2:21">
      <c r="B585" s="197" t="s">
        <v>1951</v>
      </c>
      <c r="C585" s="197"/>
      <c r="D585" s="197"/>
      <c r="E585" s="197"/>
      <c r="F585" s="197"/>
      <c r="G585" s="197"/>
      <c r="H585" s="197"/>
      <c r="I585" s="198" t="s">
        <v>2036</v>
      </c>
      <c r="J585" s="198"/>
      <c r="K585" s="198"/>
      <c r="L585" s="198" t="s">
        <v>1948</v>
      </c>
      <c r="M585" s="198"/>
      <c r="N585" s="198"/>
      <c r="O585" s="198"/>
      <c r="P585" s="198"/>
      <c r="R585" s="198" t="s">
        <v>2433</v>
      </c>
      <c r="S585" s="198"/>
      <c r="T585" s="198"/>
      <c r="U585" s="64">
        <v>28.99</v>
      </c>
    </row>
    <row r="586" spans="2:21">
      <c r="B586" s="197" t="s">
        <v>1968</v>
      </c>
      <c r="C586" s="197"/>
      <c r="D586" s="197"/>
      <c r="E586" s="197"/>
      <c r="F586" s="197"/>
      <c r="G586" s="197"/>
      <c r="H586" s="197"/>
      <c r="I586" s="198" t="s">
        <v>2434</v>
      </c>
      <c r="J586" s="198"/>
      <c r="K586" s="198"/>
      <c r="L586" s="198" t="s">
        <v>2171</v>
      </c>
      <c r="M586" s="198"/>
      <c r="N586" s="198"/>
      <c r="O586" s="198"/>
      <c r="P586" s="198"/>
      <c r="R586" s="198" t="s">
        <v>2435</v>
      </c>
      <c r="S586" s="198"/>
      <c r="T586" s="198"/>
      <c r="U586" s="64">
        <v>60</v>
      </c>
    </row>
    <row r="587" spans="2:21">
      <c r="B587" s="197" t="s">
        <v>1921</v>
      </c>
      <c r="C587" s="197"/>
      <c r="D587" s="197"/>
      <c r="E587" s="197"/>
      <c r="F587" s="197"/>
      <c r="G587" s="197"/>
      <c r="H587" s="197"/>
      <c r="I587" s="198" t="s">
        <v>2436</v>
      </c>
      <c r="J587" s="198"/>
      <c r="K587" s="198"/>
      <c r="L587" s="198" t="s">
        <v>2437</v>
      </c>
      <c r="M587" s="198"/>
      <c r="N587" s="198"/>
      <c r="O587" s="198"/>
      <c r="P587" s="198"/>
      <c r="R587" s="198" t="s">
        <v>2438</v>
      </c>
      <c r="S587" s="198"/>
      <c r="T587" s="198"/>
      <c r="U587" s="64">
        <v>133.13</v>
      </c>
    </row>
    <row r="588" spans="2:21">
      <c r="B588" s="197" t="s">
        <v>1921</v>
      </c>
      <c r="C588" s="197"/>
      <c r="D588" s="197"/>
      <c r="E588" s="197"/>
      <c r="F588" s="197"/>
      <c r="G588" s="197"/>
      <c r="H588" s="197"/>
      <c r="I588" s="198" t="s">
        <v>1980</v>
      </c>
      <c r="J588" s="198"/>
      <c r="K588" s="198"/>
      <c r="L588" s="198" t="s">
        <v>1981</v>
      </c>
      <c r="M588" s="198"/>
      <c r="N588" s="198"/>
      <c r="O588" s="198"/>
      <c r="P588" s="198"/>
      <c r="R588" s="195" t="s">
        <v>2439</v>
      </c>
      <c r="S588" s="195"/>
      <c r="T588" s="195"/>
      <c r="U588" s="64">
        <v>383</v>
      </c>
    </row>
    <row r="589" spans="2:21">
      <c r="R589" s="195"/>
      <c r="S589" s="195"/>
      <c r="T589" s="195"/>
    </row>
    <row r="590" spans="2:21">
      <c r="B590" s="197" t="s">
        <v>2057</v>
      </c>
      <c r="C590" s="197"/>
      <c r="D590" s="197"/>
      <c r="E590" s="197"/>
      <c r="F590" s="197"/>
      <c r="G590" s="197"/>
      <c r="H590" s="197"/>
      <c r="I590" s="198" t="s">
        <v>2440</v>
      </c>
      <c r="J590" s="198"/>
      <c r="K590" s="198"/>
      <c r="L590" s="198" t="s">
        <v>2441</v>
      </c>
      <c r="M590" s="198"/>
      <c r="N590" s="198"/>
      <c r="O590" s="198"/>
      <c r="P590" s="198"/>
      <c r="R590" s="195" t="s">
        <v>2442</v>
      </c>
      <c r="S590" s="195"/>
      <c r="T590" s="195"/>
      <c r="U590" s="64">
        <v>85</v>
      </c>
    </row>
    <row r="591" spans="2:21">
      <c r="R591" s="195"/>
      <c r="S591" s="195"/>
      <c r="T591" s="195"/>
    </row>
    <row r="592" spans="2:21">
      <c r="B592" s="197" t="s">
        <v>2057</v>
      </c>
      <c r="C592" s="197"/>
      <c r="D592" s="197"/>
      <c r="E592" s="197"/>
      <c r="F592" s="197"/>
      <c r="G592" s="197"/>
      <c r="H592" s="197"/>
      <c r="I592" s="198" t="s">
        <v>1980</v>
      </c>
      <c r="J592" s="198"/>
      <c r="K592" s="198"/>
      <c r="L592" s="198" t="s">
        <v>1981</v>
      </c>
      <c r="M592" s="198"/>
      <c r="N592" s="198"/>
      <c r="O592" s="198"/>
      <c r="P592" s="198"/>
      <c r="R592" s="198" t="s">
        <v>2443</v>
      </c>
      <c r="S592" s="198"/>
      <c r="T592" s="198"/>
      <c r="U592" s="64">
        <v>458.5</v>
      </c>
    </row>
    <row r="593" spans="2:21">
      <c r="B593" s="197" t="s">
        <v>2026</v>
      </c>
      <c r="C593" s="197"/>
      <c r="D593" s="197"/>
      <c r="E593" s="197"/>
      <c r="F593" s="197"/>
      <c r="G593" s="197"/>
      <c r="H593" s="197"/>
      <c r="I593" s="198" t="s">
        <v>2444</v>
      </c>
      <c r="J593" s="198"/>
      <c r="K593" s="198"/>
      <c r="L593" s="198" t="s">
        <v>2116</v>
      </c>
      <c r="M593" s="198"/>
      <c r="N593" s="198"/>
      <c r="O593" s="198"/>
      <c r="P593" s="198"/>
      <c r="R593" s="195" t="s">
        <v>2445</v>
      </c>
      <c r="S593" s="195"/>
      <c r="T593" s="195"/>
      <c r="U593" s="64">
        <v>77</v>
      </c>
    </row>
    <row r="594" spans="2:21">
      <c r="R594" s="195"/>
      <c r="S594" s="195"/>
      <c r="T594" s="195"/>
    </row>
    <row r="595" spans="2:21">
      <c r="B595" s="197" t="s">
        <v>2026</v>
      </c>
      <c r="C595" s="197"/>
      <c r="D595" s="197"/>
      <c r="E595" s="197"/>
      <c r="F595" s="197"/>
      <c r="G595" s="197"/>
      <c r="H595" s="197"/>
      <c r="I595" s="198" t="s">
        <v>2446</v>
      </c>
      <c r="J595" s="198"/>
      <c r="K595" s="198"/>
      <c r="L595" s="198" t="s">
        <v>2441</v>
      </c>
      <c r="M595" s="198"/>
      <c r="N595" s="198"/>
      <c r="O595" s="198"/>
      <c r="P595" s="198"/>
      <c r="R595" s="195" t="s">
        <v>2447</v>
      </c>
      <c r="S595" s="195"/>
      <c r="T595" s="195"/>
      <c r="U595" s="64">
        <v>238.2</v>
      </c>
    </row>
    <row r="596" spans="2:21">
      <c r="R596" s="195"/>
      <c r="S596" s="195"/>
      <c r="T596" s="195"/>
    </row>
    <row r="597" spans="2:21">
      <c r="B597" s="197" t="s">
        <v>1941</v>
      </c>
      <c r="C597" s="197"/>
      <c r="D597" s="197"/>
      <c r="E597" s="197"/>
      <c r="F597" s="197"/>
      <c r="G597" s="197"/>
      <c r="H597" s="197"/>
      <c r="I597" s="198" t="s">
        <v>2448</v>
      </c>
      <c r="J597" s="198"/>
      <c r="K597" s="198"/>
      <c r="L597" s="198" t="s">
        <v>1948</v>
      </c>
      <c r="M597" s="198"/>
      <c r="N597" s="198"/>
      <c r="O597" s="198"/>
      <c r="P597" s="198"/>
      <c r="R597" s="195" t="s">
        <v>2449</v>
      </c>
      <c r="S597" s="195"/>
      <c r="T597" s="195"/>
      <c r="U597" s="64">
        <v>1644.3</v>
      </c>
    </row>
    <row r="598" spans="2:21">
      <c r="R598" s="195"/>
      <c r="S598" s="195"/>
      <c r="T598" s="195"/>
    </row>
    <row r="599" spans="2:21">
      <c r="B599" s="197" t="s">
        <v>2041</v>
      </c>
      <c r="C599" s="197"/>
      <c r="D599" s="197"/>
      <c r="E599" s="197"/>
      <c r="F599" s="197"/>
      <c r="G599" s="197"/>
      <c r="H599" s="197"/>
      <c r="I599" s="198" t="s">
        <v>2450</v>
      </c>
      <c r="J599" s="198"/>
      <c r="K599" s="198"/>
      <c r="L599" s="198" t="s">
        <v>2171</v>
      </c>
      <c r="M599" s="198"/>
      <c r="N599" s="198"/>
      <c r="O599" s="198"/>
      <c r="P599" s="198"/>
      <c r="R599" s="198" t="s">
        <v>2451</v>
      </c>
      <c r="S599" s="198"/>
      <c r="T599" s="198"/>
      <c r="U599" s="64">
        <v>80</v>
      </c>
    </row>
    <row r="600" spans="2:21">
      <c r="B600" s="197" t="s">
        <v>2041</v>
      </c>
      <c r="C600" s="197"/>
      <c r="D600" s="197"/>
      <c r="E600" s="197"/>
      <c r="F600" s="197"/>
      <c r="G600" s="197"/>
      <c r="H600" s="197"/>
      <c r="I600" s="198" t="s">
        <v>2452</v>
      </c>
      <c r="J600" s="198"/>
      <c r="K600" s="198"/>
      <c r="L600" s="198" t="s">
        <v>2441</v>
      </c>
      <c r="M600" s="198"/>
      <c r="N600" s="198"/>
      <c r="O600" s="198"/>
      <c r="P600" s="198"/>
      <c r="R600" s="195" t="s">
        <v>2442</v>
      </c>
      <c r="S600" s="195"/>
      <c r="T600" s="195"/>
      <c r="U600" s="64">
        <v>83.17</v>
      </c>
    </row>
    <row r="601" spans="2:21">
      <c r="R601" s="195"/>
      <c r="S601" s="195"/>
      <c r="T601" s="195"/>
    </row>
    <row r="602" spans="2:21">
      <c r="B602" s="197" t="s">
        <v>2041</v>
      </c>
      <c r="C602" s="197"/>
      <c r="D602" s="197"/>
      <c r="E602" s="197"/>
      <c r="F602" s="197"/>
      <c r="G602" s="197"/>
      <c r="H602" s="197"/>
      <c r="I602" s="198" t="s">
        <v>2452</v>
      </c>
      <c r="J602" s="198"/>
      <c r="K602" s="198"/>
      <c r="L602" s="198" t="s">
        <v>1948</v>
      </c>
      <c r="M602" s="198"/>
      <c r="N602" s="198"/>
      <c r="O602" s="198"/>
      <c r="P602" s="198"/>
      <c r="R602" s="198" t="s">
        <v>2426</v>
      </c>
      <c r="S602" s="198"/>
      <c r="T602" s="198"/>
      <c r="U602" s="64">
        <v>16</v>
      </c>
    </row>
    <row r="603" spans="2:21">
      <c r="B603" s="197" t="s">
        <v>2066</v>
      </c>
      <c r="C603" s="197"/>
      <c r="D603" s="197"/>
      <c r="E603" s="197"/>
      <c r="F603" s="197"/>
      <c r="G603" s="197"/>
      <c r="H603" s="197"/>
      <c r="I603" s="198" t="s">
        <v>2453</v>
      </c>
      <c r="J603" s="198"/>
      <c r="K603" s="198"/>
      <c r="L603" s="198" t="s">
        <v>2441</v>
      </c>
      <c r="M603" s="198"/>
      <c r="N603" s="198"/>
      <c r="O603" s="198"/>
      <c r="P603" s="198"/>
      <c r="R603" s="195" t="s">
        <v>2442</v>
      </c>
      <c r="S603" s="195"/>
      <c r="T603" s="195"/>
      <c r="U603" s="64">
        <v>167.29</v>
      </c>
    </row>
    <row r="604" spans="2:21">
      <c r="R604" s="195"/>
      <c r="S604" s="195"/>
      <c r="T604" s="195"/>
    </row>
    <row r="605" spans="2:21">
      <c r="B605" s="197" t="s">
        <v>2066</v>
      </c>
      <c r="C605" s="197"/>
      <c r="D605" s="197"/>
      <c r="E605" s="197"/>
      <c r="F605" s="197"/>
      <c r="G605" s="197"/>
      <c r="H605" s="197"/>
      <c r="I605" s="198" t="s">
        <v>2454</v>
      </c>
      <c r="J605" s="198"/>
      <c r="K605" s="198"/>
      <c r="L605" s="198" t="s">
        <v>1925</v>
      </c>
      <c r="M605" s="198"/>
      <c r="N605" s="198"/>
      <c r="O605" s="198"/>
      <c r="P605" s="198"/>
      <c r="R605" s="198" t="s">
        <v>2455</v>
      </c>
      <c r="S605" s="198"/>
      <c r="T605" s="198"/>
      <c r="U605" s="64">
        <v>286.69</v>
      </c>
    </row>
    <row r="606" spans="2:21">
      <c r="B606" s="197" t="s">
        <v>2066</v>
      </c>
      <c r="C606" s="197"/>
      <c r="D606" s="197"/>
      <c r="E606" s="197"/>
      <c r="F606" s="197"/>
      <c r="G606" s="197"/>
      <c r="H606" s="197"/>
      <c r="I606" s="198" t="s">
        <v>2456</v>
      </c>
      <c r="J606" s="198"/>
      <c r="K606" s="198"/>
      <c r="L606" s="198" t="s">
        <v>2302</v>
      </c>
      <c r="M606" s="198"/>
      <c r="N606" s="198"/>
      <c r="O606" s="198"/>
      <c r="P606" s="198"/>
      <c r="R606" s="195" t="s">
        <v>2457</v>
      </c>
      <c r="S606" s="195"/>
      <c r="T606" s="195"/>
      <c r="U606" s="64">
        <v>96.9</v>
      </c>
    </row>
    <row r="607" spans="2:21">
      <c r="R607" s="195"/>
      <c r="S607" s="195"/>
      <c r="T607" s="195"/>
    </row>
    <row r="608" spans="2:21">
      <c r="B608" s="197" t="s">
        <v>2066</v>
      </c>
      <c r="C608" s="197"/>
      <c r="D608" s="197"/>
      <c r="E608" s="197"/>
      <c r="F608" s="197"/>
      <c r="G608" s="197"/>
      <c r="H608" s="197"/>
      <c r="I608" s="198" t="s">
        <v>2456</v>
      </c>
      <c r="J608" s="198"/>
      <c r="K608" s="198"/>
      <c r="L608" s="198" t="s">
        <v>2302</v>
      </c>
      <c r="M608" s="198"/>
      <c r="N608" s="198"/>
      <c r="O608" s="198"/>
      <c r="P608" s="198"/>
      <c r="R608" s="195" t="s">
        <v>2457</v>
      </c>
      <c r="S608" s="195"/>
      <c r="T608" s="195"/>
      <c r="U608" s="64">
        <v>96.9</v>
      </c>
    </row>
    <row r="609" spans="1:22">
      <c r="R609" s="195"/>
      <c r="S609" s="195"/>
      <c r="T609" s="195"/>
    </row>
    <row r="610" spans="1:22" ht="6" customHeight="1"/>
    <row r="611" spans="1:22">
      <c r="D611" s="63" t="s">
        <v>1</v>
      </c>
      <c r="F611" s="63" t="s">
        <v>1</v>
      </c>
      <c r="H611" s="63" t="s">
        <v>1</v>
      </c>
      <c r="O611" s="191" t="s">
        <v>2424</v>
      </c>
      <c r="P611" s="191"/>
      <c r="Q611" s="191"/>
      <c r="R611" s="191"/>
      <c r="S611" s="191"/>
      <c r="U611" s="65">
        <v>4122.13</v>
      </c>
    </row>
    <row r="612" spans="1:22" ht="169.5" customHeight="1"/>
    <row r="613" spans="1:22" ht="11.25" customHeight="1"/>
    <row r="614" spans="1:22" ht="13.5" customHeight="1">
      <c r="A614" s="195" t="s">
        <v>2003</v>
      </c>
      <c r="B614" s="195"/>
      <c r="C614" s="195"/>
      <c r="D614" s="195"/>
      <c r="E614" s="195"/>
      <c r="F614" s="195"/>
      <c r="G614" s="195"/>
      <c r="H614" s="195"/>
      <c r="I614" s="195"/>
      <c r="J614" s="195"/>
      <c r="K614" s="195"/>
      <c r="L614" s="195"/>
      <c r="M614" s="195"/>
      <c r="P614" s="196" t="s">
        <v>2458</v>
      </c>
      <c r="Q614" s="196"/>
      <c r="R614" s="196"/>
      <c r="S614" s="196"/>
      <c r="T614" s="196"/>
      <c r="U614" s="196"/>
      <c r="V614" s="196"/>
    </row>
    <row r="615" spans="1:22" ht="20.25" customHeight="1">
      <c r="A615" s="199" t="s">
        <v>2005</v>
      </c>
      <c r="B615" s="199"/>
      <c r="C615" s="199"/>
      <c r="D615" s="199"/>
      <c r="E615" s="199"/>
      <c r="F615" s="199"/>
      <c r="G615" s="199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  <c r="T615" s="199"/>
      <c r="U615" s="199"/>
    </row>
    <row r="616" spans="1:22" ht="7.5" customHeight="1"/>
    <row r="617" spans="1:22">
      <c r="A617" s="200" t="s">
        <v>2459</v>
      </c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</row>
    <row r="618" spans="1:22" ht="6" customHeight="1"/>
    <row r="619" spans="1:22">
      <c r="B619" s="197" t="s">
        <v>1968</v>
      </c>
      <c r="C619" s="197"/>
      <c r="D619" s="197"/>
      <c r="E619" s="197"/>
      <c r="F619" s="197"/>
      <c r="G619" s="197"/>
      <c r="H619" s="197"/>
      <c r="I619" s="198" t="s">
        <v>2460</v>
      </c>
      <c r="J619" s="198"/>
      <c r="K619" s="198"/>
      <c r="L619" s="198" t="s">
        <v>1948</v>
      </c>
      <c r="M619" s="198"/>
      <c r="N619" s="198"/>
      <c r="O619" s="198"/>
      <c r="P619" s="198"/>
      <c r="R619" s="195" t="s">
        <v>2461</v>
      </c>
      <c r="S619" s="195"/>
      <c r="T619" s="195"/>
      <c r="U619" s="64">
        <v>206.93</v>
      </c>
    </row>
    <row r="620" spans="1:22">
      <c r="R620" s="195"/>
      <c r="S620" s="195"/>
      <c r="T620" s="195"/>
    </row>
    <row r="621" spans="1:22">
      <c r="B621" s="197" t="s">
        <v>1933</v>
      </c>
      <c r="C621" s="197"/>
      <c r="D621" s="197"/>
      <c r="E621" s="197"/>
      <c r="F621" s="197"/>
      <c r="G621" s="197"/>
      <c r="H621" s="197"/>
      <c r="I621" s="198" t="s">
        <v>1947</v>
      </c>
      <c r="J621" s="198"/>
      <c r="K621" s="198"/>
      <c r="L621" s="198" t="s">
        <v>1981</v>
      </c>
      <c r="M621" s="198"/>
      <c r="N621" s="198"/>
      <c r="O621" s="198"/>
      <c r="P621" s="198"/>
      <c r="R621" s="195" t="s">
        <v>2462</v>
      </c>
      <c r="S621" s="195"/>
      <c r="T621" s="195"/>
      <c r="U621" s="64">
        <v>520.67999999999995</v>
      </c>
    </row>
    <row r="622" spans="1:22">
      <c r="R622" s="195"/>
      <c r="S622" s="195"/>
      <c r="T622" s="195"/>
    </row>
    <row r="623" spans="1:22">
      <c r="B623" s="197" t="s">
        <v>2057</v>
      </c>
      <c r="C623" s="197"/>
      <c r="D623" s="197"/>
      <c r="E623" s="197"/>
      <c r="F623" s="197"/>
      <c r="G623" s="197"/>
      <c r="H623" s="197"/>
      <c r="I623" s="198" t="s">
        <v>2463</v>
      </c>
      <c r="J623" s="198"/>
      <c r="K623" s="198"/>
      <c r="L623" s="198" t="s">
        <v>1981</v>
      </c>
      <c r="M623" s="198"/>
      <c r="N623" s="198"/>
      <c r="O623" s="198"/>
      <c r="P623" s="198"/>
      <c r="R623" s="195" t="s">
        <v>2464</v>
      </c>
      <c r="S623" s="195"/>
      <c r="T623" s="195"/>
      <c r="U623" s="64">
        <v>-2.31</v>
      </c>
    </row>
    <row r="624" spans="1:22">
      <c r="R624" s="195"/>
      <c r="S624" s="195"/>
      <c r="T624" s="195"/>
    </row>
    <row r="625" spans="2:21">
      <c r="B625" s="197" t="s">
        <v>2057</v>
      </c>
      <c r="C625" s="197"/>
      <c r="D625" s="197"/>
      <c r="E625" s="197"/>
      <c r="F625" s="197"/>
      <c r="G625" s="197"/>
      <c r="H625" s="197"/>
      <c r="I625" s="198" t="s">
        <v>2463</v>
      </c>
      <c r="J625" s="198"/>
      <c r="K625" s="198"/>
      <c r="L625" s="198" t="s">
        <v>1981</v>
      </c>
      <c r="M625" s="198"/>
      <c r="N625" s="198"/>
      <c r="O625" s="198"/>
      <c r="P625" s="198"/>
      <c r="R625" s="195" t="s">
        <v>2464</v>
      </c>
      <c r="S625" s="195"/>
      <c r="T625" s="195"/>
      <c r="U625" s="64">
        <v>-2.31</v>
      </c>
    </row>
    <row r="626" spans="2:21">
      <c r="R626" s="195"/>
      <c r="S626" s="195"/>
      <c r="T626" s="195"/>
    </row>
    <row r="627" spans="2:21">
      <c r="B627" s="197" t="s">
        <v>2057</v>
      </c>
      <c r="C627" s="197"/>
      <c r="D627" s="197"/>
      <c r="E627" s="197"/>
      <c r="F627" s="197"/>
      <c r="G627" s="197"/>
      <c r="H627" s="197"/>
      <c r="I627" s="198" t="s">
        <v>2463</v>
      </c>
      <c r="J627" s="198"/>
      <c r="K627" s="198"/>
      <c r="L627" s="198" t="s">
        <v>1981</v>
      </c>
      <c r="M627" s="198"/>
      <c r="N627" s="198"/>
      <c r="O627" s="198"/>
      <c r="P627" s="198"/>
      <c r="R627" s="195" t="s">
        <v>2464</v>
      </c>
      <c r="S627" s="195"/>
      <c r="T627" s="195"/>
      <c r="U627" s="64">
        <v>-2.31</v>
      </c>
    </row>
    <row r="628" spans="2:21">
      <c r="R628" s="195"/>
      <c r="S628" s="195"/>
      <c r="T628" s="195"/>
    </row>
    <row r="629" spans="2:21">
      <c r="B629" s="197" t="s">
        <v>2057</v>
      </c>
      <c r="C629" s="197"/>
      <c r="D629" s="197"/>
      <c r="E629" s="197"/>
      <c r="F629" s="197"/>
      <c r="G629" s="197"/>
      <c r="H629" s="197"/>
      <c r="I629" s="198" t="s">
        <v>2463</v>
      </c>
      <c r="J629" s="198"/>
      <c r="K629" s="198"/>
      <c r="L629" s="198" t="s">
        <v>1981</v>
      </c>
      <c r="M629" s="198"/>
      <c r="N629" s="198"/>
      <c r="O629" s="198"/>
      <c r="P629" s="198"/>
      <c r="R629" s="195" t="s">
        <v>2464</v>
      </c>
      <c r="S629" s="195"/>
      <c r="T629" s="195"/>
      <c r="U629" s="64">
        <v>-2.31</v>
      </c>
    </row>
    <row r="630" spans="2:21">
      <c r="R630" s="195"/>
      <c r="S630" s="195"/>
      <c r="T630" s="195"/>
    </row>
    <row r="631" spans="2:21">
      <c r="B631" s="197" t="s">
        <v>2057</v>
      </c>
      <c r="C631" s="197"/>
      <c r="D631" s="197"/>
      <c r="E631" s="197"/>
      <c r="F631" s="197"/>
      <c r="G631" s="197"/>
      <c r="H631" s="197"/>
      <c r="I631" s="198" t="s">
        <v>2463</v>
      </c>
      <c r="J631" s="198"/>
      <c r="K631" s="198"/>
      <c r="L631" s="198" t="s">
        <v>1981</v>
      </c>
      <c r="M631" s="198"/>
      <c r="N631" s="198"/>
      <c r="O631" s="198"/>
      <c r="P631" s="198"/>
      <c r="R631" s="195" t="s">
        <v>2464</v>
      </c>
      <c r="S631" s="195"/>
      <c r="T631" s="195"/>
      <c r="U631" s="64">
        <v>-2.31</v>
      </c>
    </row>
    <row r="632" spans="2:21">
      <c r="R632" s="195"/>
      <c r="S632" s="195"/>
      <c r="T632" s="195"/>
    </row>
    <row r="633" spans="2:21">
      <c r="B633" s="197" t="s">
        <v>2057</v>
      </c>
      <c r="C633" s="197"/>
      <c r="D633" s="197"/>
      <c r="E633" s="197"/>
      <c r="F633" s="197"/>
      <c r="G633" s="197"/>
      <c r="H633" s="197"/>
      <c r="I633" s="198" t="s">
        <v>2463</v>
      </c>
      <c r="J633" s="198"/>
      <c r="K633" s="198"/>
      <c r="L633" s="198" t="s">
        <v>1981</v>
      </c>
      <c r="M633" s="198"/>
      <c r="N633" s="198"/>
      <c r="O633" s="198"/>
      <c r="P633" s="198"/>
      <c r="R633" s="195" t="s">
        <v>2464</v>
      </c>
      <c r="S633" s="195"/>
      <c r="T633" s="195"/>
      <c r="U633" s="64">
        <v>-2.31</v>
      </c>
    </row>
    <row r="634" spans="2:21">
      <c r="R634" s="195"/>
      <c r="S634" s="195"/>
      <c r="T634" s="195"/>
    </row>
    <row r="635" spans="2:21">
      <c r="B635" s="197" t="s">
        <v>2057</v>
      </c>
      <c r="C635" s="197"/>
      <c r="D635" s="197"/>
      <c r="E635" s="197"/>
      <c r="F635" s="197"/>
      <c r="G635" s="197"/>
      <c r="H635" s="197"/>
      <c r="I635" s="198" t="s">
        <v>2463</v>
      </c>
      <c r="J635" s="198"/>
      <c r="K635" s="198"/>
      <c r="L635" s="198" t="s">
        <v>1981</v>
      </c>
      <c r="M635" s="198"/>
      <c r="N635" s="198"/>
      <c r="O635" s="198"/>
      <c r="P635" s="198"/>
      <c r="R635" s="195" t="s">
        <v>2464</v>
      </c>
      <c r="S635" s="195"/>
      <c r="T635" s="195"/>
      <c r="U635" s="64">
        <v>-2.31</v>
      </c>
    </row>
    <row r="636" spans="2:21">
      <c r="R636" s="195"/>
      <c r="S636" s="195"/>
      <c r="T636" s="195"/>
    </row>
    <row r="637" spans="2:21">
      <c r="B637" s="197" t="s">
        <v>2057</v>
      </c>
      <c r="C637" s="197"/>
      <c r="D637" s="197"/>
      <c r="E637" s="197"/>
      <c r="F637" s="197"/>
      <c r="G637" s="197"/>
      <c r="H637" s="197"/>
      <c r="I637" s="198" t="s">
        <v>2463</v>
      </c>
      <c r="J637" s="198"/>
      <c r="K637" s="198"/>
      <c r="L637" s="198" t="s">
        <v>1981</v>
      </c>
      <c r="M637" s="198"/>
      <c r="N637" s="198"/>
      <c r="O637" s="198"/>
      <c r="P637" s="198"/>
      <c r="R637" s="195" t="s">
        <v>2464</v>
      </c>
      <c r="S637" s="195"/>
      <c r="T637" s="195"/>
      <c r="U637" s="64">
        <v>-2.31</v>
      </c>
    </row>
    <row r="638" spans="2:21">
      <c r="R638" s="195"/>
      <c r="S638" s="195"/>
      <c r="T638" s="195"/>
    </row>
    <row r="639" spans="2:21">
      <c r="B639" s="197" t="s">
        <v>2057</v>
      </c>
      <c r="C639" s="197"/>
      <c r="D639" s="197"/>
      <c r="E639" s="197"/>
      <c r="F639" s="197"/>
      <c r="G639" s="197"/>
      <c r="H639" s="197"/>
      <c r="I639" s="198" t="s">
        <v>2463</v>
      </c>
      <c r="J639" s="198"/>
      <c r="K639" s="198"/>
      <c r="L639" s="198" t="s">
        <v>1981</v>
      </c>
      <c r="M639" s="198"/>
      <c r="N639" s="198"/>
      <c r="O639" s="198"/>
      <c r="P639" s="198"/>
      <c r="R639" s="195" t="s">
        <v>2464</v>
      </c>
      <c r="S639" s="195"/>
      <c r="T639" s="195"/>
      <c r="U639" s="64">
        <v>-2.31</v>
      </c>
    </row>
    <row r="640" spans="2:21">
      <c r="R640" s="195"/>
      <c r="S640" s="195"/>
      <c r="T640" s="195"/>
    </row>
    <row r="641" spans="1:21">
      <c r="B641" s="197" t="s">
        <v>2057</v>
      </c>
      <c r="C641" s="197"/>
      <c r="D641" s="197"/>
      <c r="E641" s="197"/>
      <c r="F641" s="197"/>
      <c r="G641" s="197"/>
      <c r="H641" s="197"/>
      <c r="I641" s="198" t="s">
        <v>2463</v>
      </c>
      <c r="J641" s="198"/>
      <c r="K641" s="198"/>
      <c r="L641" s="198" t="s">
        <v>1981</v>
      </c>
      <c r="M641" s="198"/>
      <c r="N641" s="198"/>
      <c r="O641" s="198"/>
      <c r="P641" s="198"/>
      <c r="R641" s="195" t="s">
        <v>2464</v>
      </c>
      <c r="S641" s="195"/>
      <c r="T641" s="195"/>
      <c r="U641" s="64">
        <v>-2.31</v>
      </c>
    </row>
    <row r="642" spans="1:21">
      <c r="R642" s="195"/>
      <c r="S642" s="195"/>
      <c r="T642" s="195"/>
    </row>
    <row r="643" spans="1:21">
      <c r="B643" s="197" t="s">
        <v>1937</v>
      </c>
      <c r="C643" s="197"/>
      <c r="D643" s="197"/>
      <c r="E643" s="197"/>
      <c r="F643" s="197"/>
      <c r="G643" s="197"/>
      <c r="H643" s="197"/>
      <c r="I643" s="198" t="s">
        <v>2465</v>
      </c>
      <c r="J643" s="198"/>
      <c r="K643" s="198"/>
      <c r="L643" s="198" t="s">
        <v>2466</v>
      </c>
      <c r="M643" s="198"/>
      <c r="N643" s="198"/>
      <c r="O643" s="198"/>
      <c r="P643" s="198"/>
      <c r="R643" s="195" t="s">
        <v>2467</v>
      </c>
      <c r="S643" s="195"/>
      <c r="T643" s="195"/>
      <c r="U643" s="64">
        <v>394</v>
      </c>
    </row>
    <row r="644" spans="1:21">
      <c r="R644" s="195"/>
      <c r="S644" s="195"/>
      <c r="T644" s="195"/>
    </row>
    <row r="645" spans="1:21">
      <c r="B645" s="197" t="s">
        <v>1937</v>
      </c>
      <c r="C645" s="197"/>
      <c r="D645" s="197"/>
      <c r="E645" s="197"/>
      <c r="F645" s="197"/>
      <c r="G645" s="197"/>
      <c r="H645" s="197"/>
      <c r="I645" s="198" t="s">
        <v>2468</v>
      </c>
      <c r="J645" s="198"/>
      <c r="K645" s="198"/>
      <c r="L645" s="198" t="s">
        <v>1981</v>
      </c>
      <c r="M645" s="198"/>
      <c r="N645" s="198"/>
      <c r="O645" s="198"/>
      <c r="P645" s="198"/>
      <c r="R645" s="198" t="s">
        <v>2469</v>
      </c>
      <c r="S645" s="198"/>
      <c r="T645" s="198"/>
      <c r="U645" s="64">
        <v>21.99</v>
      </c>
    </row>
    <row r="646" spans="1:21">
      <c r="B646" s="197" t="s">
        <v>1937</v>
      </c>
      <c r="C646" s="197"/>
      <c r="D646" s="197"/>
      <c r="E646" s="197"/>
      <c r="F646" s="197"/>
      <c r="G646" s="197"/>
      <c r="H646" s="197"/>
      <c r="I646" s="198" t="s">
        <v>2470</v>
      </c>
      <c r="J646" s="198"/>
      <c r="K646" s="198"/>
      <c r="L646" s="198" t="s">
        <v>1981</v>
      </c>
      <c r="M646" s="198"/>
      <c r="N646" s="198"/>
      <c r="O646" s="198"/>
      <c r="P646" s="198"/>
      <c r="R646" s="198" t="s">
        <v>2471</v>
      </c>
      <c r="S646" s="198"/>
      <c r="T646" s="198"/>
      <c r="U646" s="64">
        <v>119.88</v>
      </c>
    </row>
    <row r="647" spans="1:21">
      <c r="B647" s="197" t="s">
        <v>2026</v>
      </c>
      <c r="C647" s="197"/>
      <c r="D647" s="197"/>
      <c r="E647" s="197"/>
      <c r="F647" s="197"/>
      <c r="G647" s="197"/>
      <c r="H647" s="197"/>
      <c r="I647" s="198" t="s">
        <v>2472</v>
      </c>
      <c r="J647" s="198"/>
      <c r="K647" s="198"/>
      <c r="L647" s="198" t="s">
        <v>1981</v>
      </c>
      <c r="M647" s="198"/>
      <c r="N647" s="198"/>
      <c r="O647" s="198"/>
      <c r="P647" s="198"/>
      <c r="R647" s="195" t="s">
        <v>2473</v>
      </c>
      <c r="S647" s="195"/>
      <c r="T647" s="195"/>
      <c r="U647" s="64">
        <v>239.76</v>
      </c>
    </row>
    <row r="648" spans="1:21">
      <c r="R648" s="195"/>
      <c r="S648" s="195"/>
      <c r="T648" s="195"/>
    </row>
    <row r="649" spans="1:21">
      <c r="B649" s="197" t="s">
        <v>2136</v>
      </c>
      <c r="C649" s="197"/>
      <c r="D649" s="197"/>
      <c r="E649" s="197"/>
      <c r="F649" s="197"/>
      <c r="G649" s="197"/>
      <c r="H649" s="197"/>
      <c r="I649" s="198" t="s">
        <v>2474</v>
      </c>
      <c r="J649" s="198"/>
      <c r="K649" s="198"/>
      <c r="L649" s="198" t="s">
        <v>1981</v>
      </c>
      <c r="M649" s="198"/>
      <c r="N649" s="198"/>
      <c r="O649" s="198"/>
      <c r="P649" s="198"/>
      <c r="R649" s="195" t="s">
        <v>2473</v>
      </c>
      <c r="S649" s="195"/>
      <c r="T649" s="195"/>
      <c r="U649" s="64">
        <v>27.97</v>
      </c>
    </row>
    <row r="650" spans="1:21">
      <c r="R650" s="195"/>
      <c r="S650" s="195"/>
      <c r="T650" s="195"/>
    </row>
    <row r="651" spans="1:21">
      <c r="B651" s="197" t="s">
        <v>2066</v>
      </c>
      <c r="C651" s="197"/>
      <c r="D651" s="197"/>
      <c r="E651" s="197"/>
      <c r="F651" s="197"/>
      <c r="G651" s="197"/>
      <c r="H651" s="197"/>
      <c r="I651" s="198" t="s">
        <v>54</v>
      </c>
      <c r="J651" s="198"/>
      <c r="K651" s="198"/>
      <c r="L651" s="198" t="s">
        <v>1981</v>
      </c>
      <c r="M651" s="198"/>
      <c r="N651" s="198"/>
      <c r="O651" s="198"/>
      <c r="P651" s="198"/>
      <c r="R651" s="198" t="s">
        <v>2475</v>
      </c>
      <c r="S651" s="198"/>
      <c r="T651" s="198"/>
      <c r="U651" s="64">
        <v>1120.52</v>
      </c>
    </row>
    <row r="652" spans="1:21" ht="6" customHeight="1"/>
    <row r="653" spans="1:21">
      <c r="D653" s="63" t="s">
        <v>1</v>
      </c>
      <c r="F653" s="63" t="s">
        <v>1</v>
      </c>
      <c r="H653" s="63" t="s">
        <v>1</v>
      </c>
      <c r="O653" s="191" t="s">
        <v>2459</v>
      </c>
      <c r="P653" s="191"/>
      <c r="Q653" s="191"/>
      <c r="R653" s="191"/>
      <c r="S653" s="191"/>
      <c r="U653" s="65">
        <v>2628.63</v>
      </c>
    </row>
    <row r="654" spans="1:21">
      <c r="A654" s="200" t="s">
        <v>2476</v>
      </c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</row>
    <row r="655" spans="1:21" ht="6" customHeight="1"/>
    <row r="656" spans="1:21">
      <c r="B656" s="197" t="s">
        <v>1993</v>
      </c>
      <c r="C656" s="197"/>
      <c r="D656" s="197"/>
      <c r="E656" s="197"/>
      <c r="F656" s="197"/>
      <c r="G656" s="197"/>
      <c r="H656" s="197"/>
      <c r="I656" s="198" t="s">
        <v>2477</v>
      </c>
      <c r="J656" s="198"/>
      <c r="K656" s="198"/>
      <c r="L656" s="198" t="s">
        <v>2478</v>
      </c>
      <c r="M656" s="198"/>
      <c r="N656" s="198"/>
      <c r="O656" s="198"/>
      <c r="P656" s="198"/>
      <c r="R656" s="195" t="s">
        <v>2479</v>
      </c>
      <c r="S656" s="195"/>
      <c r="T656" s="195"/>
      <c r="U656" s="64">
        <v>129.5</v>
      </c>
    </row>
    <row r="657" spans="1:21">
      <c r="R657" s="195"/>
      <c r="S657" s="195"/>
      <c r="T657" s="195"/>
    </row>
    <row r="658" spans="1:21">
      <c r="B658" s="197" t="s">
        <v>2057</v>
      </c>
      <c r="C658" s="197"/>
      <c r="D658" s="197"/>
      <c r="E658" s="197"/>
      <c r="F658" s="197"/>
      <c r="G658" s="197"/>
      <c r="H658" s="197"/>
      <c r="I658" s="198" t="s">
        <v>2480</v>
      </c>
      <c r="J658" s="198"/>
      <c r="K658" s="198"/>
      <c r="L658" s="198" t="s">
        <v>1925</v>
      </c>
      <c r="M658" s="198"/>
      <c r="N658" s="198"/>
      <c r="O658" s="198"/>
      <c r="P658" s="198"/>
      <c r="R658" s="198" t="s">
        <v>2481</v>
      </c>
      <c r="S658" s="198"/>
      <c r="T658" s="198"/>
      <c r="U658" s="64">
        <v>45.98</v>
      </c>
    </row>
    <row r="659" spans="1:21" ht="6" customHeight="1"/>
    <row r="660" spans="1:21">
      <c r="D660" s="63" t="s">
        <v>1</v>
      </c>
      <c r="F660" s="63" t="s">
        <v>1</v>
      </c>
      <c r="H660" s="63" t="s">
        <v>1</v>
      </c>
      <c r="O660" s="191" t="s">
        <v>2476</v>
      </c>
      <c r="P660" s="191"/>
      <c r="Q660" s="191"/>
      <c r="R660" s="191"/>
      <c r="S660" s="191"/>
      <c r="U660" s="65">
        <v>175.48</v>
      </c>
    </row>
    <row r="661" spans="1:21">
      <c r="A661" s="200" t="s">
        <v>2482</v>
      </c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</row>
    <row r="662" spans="1:21" ht="6" customHeight="1"/>
    <row r="663" spans="1:21">
      <c r="B663" s="197" t="s">
        <v>1917</v>
      </c>
      <c r="C663" s="197"/>
      <c r="D663" s="197"/>
      <c r="E663" s="197"/>
      <c r="F663" s="197"/>
      <c r="G663" s="197"/>
      <c r="H663" s="197"/>
      <c r="I663" s="198" t="s">
        <v>2483</v>
      </c>
      <c r="J663" s="198"/>
      <c r="K663" s="198"/>
      <c r="L663" s="198" t="s">
        <v>2409</v>
      </c>
      <c r="M663" s="198"/>
      <c r="N663" s="198"/>
      <c r="O663" s="198"/>
      <c r="P663" s="198"/>
      <c r="R663" s="198" t="s">
        <v>2484</v>
      </c>
      <c r="S663" s="198"/>
      <c r="T663" s="198"/>
      <c r="U663" s="64">
        <v>14.99</v>
      </c>
    </row>
    <row r="664" spans="1:21">
      <c r="B664" s="197" t="s">
        <v>1954</v>
      </c>
      <c r="C664" s="197"/>
      <c r="D664" s="197"/>
      <c r="E664" s="197"/>
      <c r="F664" s="197"/>
      <c r="G664" s="197"/>
      <c r="H664" s="197"/>
      <c r="I664" s="198" t="s">
        <v>2485</v>
      </c>
      <c r="J664" s="198"/>
      <c r="K664" s="198"/>
      <c r="L664" s="198" t="s">
        <v>1981</v>
      </c>
      <c r="M664" s="198"/>
      <c r="N664" s="198"/>
      <c r="O664" s="198"/>
      <c r="P664" s="198"/>
      <c r="R664" s="195" t="s">
        <v>2486</v>
      </c>
      <c r="S664" s="195"/>
      <c r="T664" s="195"/>
      <c r="U664" s="64">
        <v>99</v>
      </c>
    </row>
    <row r="665" spans="1:21">
      <c r="R665" s="195"/>
      <c r="S665" s="195"/>
      <c r="T665" s="195"/>
    </row>
    <row r="666" spans="1:21">
      <c r="B666" s="197" t="s">
        <v>1921</v>
      </c>
      <c r="C666" s="197"/>
      <c r="D666" s="197"/>
      <c r="E666" s="197"/>
      <c r="F666" s="197"/>
      <c r="G666" s="197"/>
      <c r="H666" s="197"/>
      <c r="I666" s="198" t="s">
        <v>2487</v>
      </c>
      <c r="J666" s="198"/>
      <c r="K666" s="198"/>
      <c r="L666" s="198" t="s">
        <v>1981</v>
      </c>
      <c r="M666" s="198"/>
      <c r="N666" s="198"/>
      <c r="O666" s="198"/>
      <c r="P666" s="198"/>
      <c r="R666" s="195" t="s">
        <v>2488</v>
      </c>
      <c r="S666" s="195"/>
      <c r="T666" s="195"/>
      <c r="U666" s="64">
        <v>234.97</v>
      </c>
    </row>
    <row r="667" spans="1:21">
      <c r="R667" s="195"/>
      <c r="S667" s="195"/>
      <c r="T667" s="195"/>
    </row>
    <row r="668" spans="1:21">
      <c r="B668" s="197" t="s">
        <v>1921</v>
      </c>
      <c r="C668" s="197"/>
      <c r="D668" s="197"/>
      <c r="E668" s="197"/>
      <c r="F668" s="197"/>
      <c r="G668" s="197"/>
      <c r="H668" s="197"/>
      <c r="I668" s="198" t="s">
        <v>1983</v>
      </c>
      <c r="J668" s="198"/>
      <c r="K668" s="198"/>
      <c r="L668" s="198" t="s">
        <v>1981</v>
      </c>
      <c r="M668" s="198"/>
      <c r="N668" s="198"/>
      <c r="O668" s="198"/>
      <c r="P668" s="198"/>
      <c r="R668" s="198" t="s">
        <v>2489</v>
      </c>
      <c r="S668" s="198"/>
      <c r="T668" s="198"/>
      <c r="U668" s="64">
        <v>687.8</v>
      </c>
    </row>
    <row r="669" spans="1:21">
      <c r="B669" s="197" t="s">
        <v>2006</v>
      </c>
      <c r="C669" s="197"/>
      <c r="D669" s="197"/>
      <c r="E669" s="197"/>
      <c r="F669" s="197"/>
      <c r="G669" s="197"/>
      <c r="H669" s="197"/>
      <c r="I669" s="198" t="s">
        <v>2490</v>
      </c>
      <c r="J669" s="198"/>
      <c r="K669" s="198"/>
      <c r="L669" s="198" t="s">
        <v>1981</v>
      </c>
      <c r="M669" s="198"/>
      <c r="N669" s="198"/>
      <c r="O669" s="198"/>
      <c r="P669" s="198"/>
      <c r="R669" s="198" t="s">
        <v>2491</v>
      </c>
      <c r="S669" s="198"/>
      <c r="T669" s="198"/>
      <c r="U669" s="64">
        <v>150</v>
      </c>
    </row>
    <row r="670" spans="1:21">
      <c r="B670" s="197" t="s">
        <v>2076</v>
      </c>
      <c r="C670" s="197"/>
      <c r="D670" s="197"/>
      <c r="E670" s="197"/>
      <c r="F670" s="197"/>
      <c r="G670" s="197"/>
      <c r="H670" s="197"/>
      <c r="I670" s="198" t="s">
        <v>2492</v>
      </c>
      <c r="J670" s="198"/>
      <c r="K670" s="198"/>
      <c r="L670" s="198" t="s">
        <v>1981</v>
      </c>
      <c r="M670" s="198"/>
      <c r="N670" s="198"/>
      <c r="O670" s="198"/>
      <c r="P670" s="198"/>
      <c r="R670" s="198" t="s">
        <v>2493</v>
      </c>
      <c r="S670" s="198"/>
      <c r="T670" s="198"/>
      <c r="U670" s="64">
        <v>59.99</v>
      </c>
    </row>
    <row r="671" spans="1:21" ht="6" customHeight="1"/>
    <row r="672" spans="1:21">
      <c r="D672" s="63" t="s">
        <v>1</v>
      </c>
      <c r="F672" s="63" t="s">
        <v>1</v>
      </c>
      <c r="H672" s="63" t="s">
        <v>1</v>
      </c>
      <c r="O672" s="191" t="s">
        <v>2482</v>
      </c>
      <c r="P672" s="191"/>
      <c r="Q672" s="191"/>
      <c r="R672" s="191"/>
      <c r="S672" s="191"/>
      <c r="U672" s="65">
        <v>1246.75</v>
      </c>
    </row>
    <row r="673" spans="1:22">
      <c r="A673" s="200" t="s">
        <v>2494</v>
      </c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</row>
    <row r="674" spans="1:22" ht="6" customHeight="1"/>
    <row r="675" spans="1:22">
      <c r="B675" s="197" t="s">
        <v>1958</v>
      </c>
      <c r="C675" s="197"/>
      <c r="D675" s="197"/>
      <c r="E675" s="197"/>
      <c r="F675" s="197"/>
      <c r="G675" s="197"/>
      <c r="H675" s="197"/>
      <c r="I675" s="198" t="s">
        <v>2036</v>
      </c>
      <c r="J675" s="198"/>
      <c r="K675" s="198"/>
      <c r="L675" s="198" t="s">
        <v>1948</v>
      </c>
      <c r="M675" s="198"/>
      <c r="N675" s="198"/>
      <c r="O675" s="198"/>
      <c r="P675" s="198"/>
      <c r="R675" s="198" t="s">
        <v>2495</v>
      </c>
      <c r="S675" s="198"/>
      <c r="T675" s="198"/>
      <c r="U675" s="64">
        <v>74.62</v>
      </c>
    </row>
    <row r="676" spans="1:22" ht="6" customHeight="1"/>
    <row r="677" spans="1:22">
      <c r="D677" s="63" t="s">
        <v>1</v>
      </c>
      <c r="F677" s="63" t="s">
        <v>1</v>
      </c>
      <c r="H677" s="63" t="s">
        <v>1</v>
      </c>
      <c r="O677" s="191" t="s">
        <v>2494</v>
      </c>
      <c r="P677" s="191"/>
      <c r="Q677" s="191"/>
      <c r="R677" s="191"/>
      <c r="S677" s="191"/>
      <c r="U677" s="65">
        <v>74.62</v>
      </c>
    </row>
    <row r="678" spans="1:22" ht="20.25" customHeight="1"/>
    <row r="679" spans="1:22" ht="11.25" customHeight="1"/>
    <row r="680" spans="1:22" ht="13.5" customHeight="1">
      <c r="A680" s="195" t="s">
        <v>2003</v>
      </c>
      <c r="B680" s="195"/>
      <c r="C680" s="195"/>
      <c r="D680" s="195"/>
      <c r="E680" s="195"/>
      <c r="F680" s="195"/>
      <c r="G680" s="195"/>
      <c r="H680" s="195"/>
      <c r="I680" s="195"/>
      <c r="J680" s="195"/>
      <c r="K680" s="195"/>
      <c r="L680" s="195"/>
      <c r="M680" s="195"/>
      <c r="P680" s="196" t="s">
        <v>2496</v>
      </c>
      <c r="Q680" s="196"/>
      <c r="R680" s="196"/>
      <c r="S680" s="196"/>
      <c r="T680" s="196"/>
      <c r="U680" s="196"/>
      <c r="V680" s="196"/>
    </row>
    <row r="681" spans="1:22" ht="20.25" customHeight="1">
      <c r="A681" s="199" t="s">
        <v>2005</v>
      </c>
      <c r="B681" s="199"/>
      <c r="C681" s="199"/>
      <c r="D681" s="199"/>
      <c r="E681" s="199"/>
      <c r="F681" s="199"/>
      <c r="G681" s="199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  <c r="T681" s="199"/>
      <c r="U681" s="199"/>
    </row>
    <row r="682" spans="1:22" ht="7.5" customHeight="1"/>
    <row r="683" spans="1:22">
      <c r="A683" s="200" t="s">
        <v>2497</v>
      </c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</row>
    <row r="684" spans="1:22" ht="6" customHeight="1"/>
    <row r="685" spans="1:22">
      <c r="B685" s="197" t="s">
        <v>1917</v>
      </c>
      <c r="C685" s="197"/>
      <c r="D685" s="197"/>
      <c r="E685" s="197"/>
      <c r="F685" s="197"/>
      <c r="G685" s="197"/>
      <c r="H685" s="197"/>
      <c r="I685" s="198" t="s">
        <v>1947</v>
      </c>
      <c r="J685" s="198"/>
      <c r="K685" s="198"/>
      <c r="L685" s="198" t="s">
        <v>1948</v>
      </c>
      <c r="M685" s="198"/>
      <c r="N685" s="198"/>
      <c r="O685" s="198"/>
      <c r="P685" s="198"/>
      <c r="R685" s="198" t="s">
        <v>2498</v>
      </c>
      <c r="S685" s="198"/>
      <c r="T685" s="198"/>
      <c r="U685" s="64">
        <v>240.7</v>
      </c>
    </row>
    <row r="686" spans="1:22">
      <c r="B686" s="197" t="s">
        <v>1921</v>
      </c>
      <c r="C686" s="197"/>
      <c r="D686" s="197"/>
      <c r="E686" s="197"/>
      <c r="F686" s="197"/>
      <c r="G686" s="197"/>
      <c r="H686" s="197"/>
      <c r="I686" s="198" t="s">
        <v>1947</v>
      </c>
      <c r="J686" s="198"/>
      <c r="K686" s="198"/>
      <c r="L686" s="198" t="s">
        <v>1948</v>
      </c>
      <c r="M686" s="198"/>
      <c r="N686" s="198"/>
      <c r="O686" s="198"/>
      <c r="P686" s="198"/>
      <c r="R686" s="198" t="s">
        <v>2499</v>
      </c>
      <c r="S686" s="198"/>
      <c r="T686" s="198"/>
      <c r="U686" s="64">
        <v>593.95000000000005</v>
      </c>
    </row>
    <row r="687" spans="1:22">
      <c r="B687" s="197" t="s">
        <v>1985</v>
      </c>
      <c r="C687" s="197"/>
      <c r="D687" s="197"/>
      <c r="E687" s="197"/>
      <c r="F687" s="197"/>
      <c r="G687" s="197"/>
      <c r="H687" s="197"/>
      <c r="I687" s="198" t="s">
        <v>2500</v>
      </c>
      <c r="J687" s="198"/>
      <c r="K687" s="198"/>
      <c r="L687" s="198" t="s">
        <v>1948</v>
      </c>
      <c r="M687" s="198"/>
      <c r="N687" s="198"/>
      <c r="O687" s="198"/>
      <c r="P687" s="198"/>
      <c r="R687" s="198" t="s">
        <v>2501</v>
      </c>
      <c r="S687" s="198"/>
      <c r="T687" s="198"/>
      <c r="U687" s="64">
        <v>209.98</v>
      </c>
    </row>
    <row r="688" spans="1:22">
      <c r="B688" s="197" t="s">
        <v>1995</v>
      </c>
      <c r="C688" s="197"/>
      <c r="D688" s="197"/>
      <c r="E688" s="197"/>
      <c r="F688" s="197"/>
      <c r="G688" s="197"/>
      <c r="H688" s="197"/>
      <c r="I688" s="198" t="s">
        <v>2502</v>
      </c>
      <c r="J688" s="198"/>
      <c r="K688" s="198"/>
      <c r="L688" s="198" t="s">
        <v>1981</v>
      </c>
      <c r="M688" s="198"/>
      <c r="N688" s="198"/>
      <c r="O688" s="198"/>
      <c r="P688" s="198"/>
      <c r="R688" s="195" t="s">
        <v>2503</v>
      </c>
      <c r="S688" s="195"/>
      <c r="T688" s="195"/>
      <c r="U688" s="64">
        <v>96</v>
      </c>
    </row>
    <row r="689" spans="2:21">
      <c r="R689" s="195"/>
      <c r="S689" s="195"/>
      <c r="T689" s="195"/>
    </row>
    <row r="690" spans="2:21">
      <c r="B690" s="197" t="s">
        <v>1923</v>
      </c>
      <c r="C690" s="197"/>
      <c r="D690" s="197"/>
      <c r="E690" s="197"/>
      <c r="F690" s="197"/>
      <c r="G690" s="197"/>
      <c r="H690" s="197"/>
      <c r="I690" s="198" t="s">
        <v>2504</v>
      </c>
      <c r="J690" s="198"/>
      <c r="K690" s="198"/>
      <c r="L690" s="198" t="s">
        <v>1948</v>
      </c>
      <c r="M690" s="198"/>
      <c r="N690" s="198"/>
      <c r="O690" s="198"/>
      <c r="P690" s="198"/>
      <c r="R690" s="198" t="s">
        <v>2505</v>
      </c>
      <c r="S690" s="198"/>
      <c r="T690" s="198"/>
      <c r="U690" s="64">
        <v>93.17</v>
      </c>
    </row>
    <row r="691" spans="2:21">
      <c r="B691" s="197" t="s">
        <v>1923</v>
      </c>
      <c r="C691" s="197"/>
      <c r="D691" s="197"/>
      <c r="E691" s="197"/>
      <c r="F691" s="197"/>
      <c r="G691" s="197"/>
      <c r="H691" s="197"/>
      <c r="I691" s="198" t="s">
        <v>1964</v>
      </c>
      <c r="J691" s="198"/>
      <c r="K691" s="198"/>
      <c r="L691" s="198" t="s">
        <v>1925</v>
      </c>
      <c r="M691" s="198"/>
      <c r="N691" s="198"/>
      <c r="O691" s="198"/>
      <c r="P691" s="198"/>
      <c r="R691" s="198" t="s">
        <v>2506</v>
      </c>
      <c r="S691" s="198"/>
      <c r="T691" s="198"/>
      <c r="U691" s="64">
        <v>148.22</v>
      </c>
    </row>
    <row r="692" spans="2:21">
      <c r="B692" s="197" t="s">
        <v>2011</v>
      </c>
      <c r="C692" s="197"/>
      <c r="D692" s="197"/>
      <c r="E692" s="197"/>
      <c r="F692" s="197"/>
      <c r="G692" s="197"/>
      <c r="H692" s="197"/>
      <c r="I692" s="198" t="s">
        <v>2507</v>
      </c>
      <c r="J692" s="198"/>
      <c r="K692" s="198"/>
      <c r="L692" s="198" t="s">
        <v>1948</v>
      </c>
      <c r="M692" s="198"/>
      <c r="N692" s="198"/>
      <c r="O692" s="198"/>
      <c r="P692" s="198"/>
      <c r="R692" s="195" t="s">
        <v>2508</v>
      </c>
      <c r="S692" s="195"/>
      <c r="T692" s="195"/>
      <c r="U692" s="64">
        <v>151.97999999999999</v>
      </c>
    </row>
    <row r="693" spans="2:21">
      <c r="R693" s="195"/>
      <c r="S693" s="195"/>
      <c r="T693" s="195"/>
    </row>
    <row r="694" spans="2:21">
      <c r="B694" s="197" t="s">
        <v>2127</v>
      </c>
      <c r="C694" s="197"/>
      <c r="D694" s="197"/>
      <c r="E694" s="197"/>
      <c r="F694" s="197"/>
      <c r="G694" s="197"/>
      <c r="H694" s="197"/>
      <c r="I694" s="198" t="s">
        <v>2509</v>
      </c>
      <c r="J694" s="198"/>
      <c r="K694" s="198"/>
      <c r="L694" s="198" t="s">
        <v>1948</v>
      </c>
      <c r="M694" s="198"/>
      <c r="N694" s="198"/>
      <c r="O694" s="198"/>
      <c r="P694" s="198"/>
      <c r="R694" s="195" t="s">
        <v>2510</v>
      </c>
      <c r="S694" s="195"/>
      <c r="T694" s="195"/>
      <c r="U694" s="64">
        <v>16.399999999999999</v>
      </c>
    </row>
    <row r="695" spans="2:21">
      <c r="R695" s="195"/>
      <c r="S695" s="195"/>
      <c r="T695" s="195"/>
    </row>
    <row r="696" spans="2:21">
      <c r="B696" s="197" t="s">
        <v>2057</v>
      </c>
      <c r="C696" s="197"/>
      <c r="D696" s="197"/>
      <c r="E696" s="197"/>
      <c r="F696" s="197"/>
      <c r="G696" s="197"/>
      <c r="H696" s="197"/>
      <c r="I696" s="198" t="s">
        <v>1947</v>
      </c>
      <c r="J696" s="198"/>
      <c r="K696" s="198"/>
      <c r="L696" s="198" t="s">
        <v>1948</v>
      </c>
      <c r="M696" s="198"/>
      <c r="N696" s="198"/>
      <c r="O696" s="198"/>
      <c r="P696" s="198"/>
      <c r="R696" s="198" t="s">
        <v>2511</v>
      </c>
      <c r="S696" s="198"/>
      <c r="T696" s="198"/>
      <c r="U696" s="64">
        <v>9.31</v>
      </c>
    </row>
    <row r="697" spans="2:21">
      <c r="B697" s="197" t="s">
        <v>2057</v>
      </c>
      <c r="C697" s="197"/>
      <c r="D697" s="197"/>
      <c r="E697" s="197"/>
      <c r="F697" s="197"/>
      <c r="G697" s="197"/>
      <c r="H697" s="197"/>
      <c r="I697" s="198" t="s">
        <v>1966</v>
      </c>
      <c r="J697" s="198"/>
      <c r="K697" s="198"/>
      <c r="L697" s="198" t="s">
        <v>1960</v>
      </c>
      <c r="M697" s="198"/>
      <c r="N697" s="198"/>
      <c r="O697" s="198"/>
      <c r="P697" s="198"/>
      <c r="R697" s="195" t="s">
        <v>2512</v>
      </c>
      <c r="S697" s="195"/>
      <c r="T697" s="195"/>
      <c r="U697" s="64">
        <v>46</v>
      </c>
    </row>
    <row r="698" spans="2:21">
      <c r="R698" s="195"/>
      <c r="S698" s="195"/>
      <c r="T698" s="195"/>
    </row>
    <row r="699" spans="2:21">
      <c r="B699" s="197" t="s">
        <v>1937</v>
      </c>
      <c r="C699" s="197"/>
      <c r="D699" s="197"/>
      <c r="E699" s="197"/>
      <c r="F699" s="197"/>
      <c r="G699" s="197"/>
      <c r="H699" s="197"/>
      <c r="I699" s="198" t="s">
        <v>2487</v>
      </c>
      <c r="J699" s="198"/>
      <c r="K699" s="198"/>
      <c r="L699" s="198" t="s">
        <v>1981</v>
      </c>
      <c r="M699" s="198"/>
      <c r="N699" s="198"/>
      <c r="O699" s="198"/>
      <c r="P699" s="198"/>
      <c r="R699" s="195" t="s">
        <v>2513</v>
      </c>
      <c r="S699" s="195"/>
      <c r="T699" s="195"/>
      <c r="U699" s="64">
        <v>54.99</v>
      </c>
    </row>
    <row r="700" spans="2:21">
      <c r="R700" s="195"/>
      <c r="S700" s="195"/>
      <c r="T700" s="195"/>
    </row>
    <row r="701" spans="2:21">
      <c r="B701" s="197" t="s">
        <v>2066</v>
      </c>
      <c r="C701" s="197"/>
      <c r="D701" s="197"/>
      <c r="E701" s="197"/>
      <c r="F701" s="197"/>
      <c r="G701" s="197"/>
      <c r="H701" s="197"/>
      <c r="I701" s="198" t="s">
        <v>2514</v>
      </c>
      <c r="J701" s="198"/>
      <c r="K701" s="198"/>
      <c r="L701" s="198" t="s">
        <v>1981</v>
      </c>
      <c r="M701" s="198"/>
      <c r="N701" s="198"/>
      <c r="O701" s="198"/>
      <c r="P701" s="198"/>
      <c r="R701" s="195" t="s">
        <v>2513</v>
      </c>
      <c r="S701" s="195"/>
      <c r="T701" s="195"/>
      <c r="U701" s="64">
        <v>4.95</v>
      </c>
    </row>
    <row r="702" spans="2:21">
      <c r="R702" s="195"/>
      <c r="S702" s="195"/>
      <c r="T702" s="195"/>
    </row>
    <row r="703" spans="2:21">
      <c r="B703" s="197" t="s">
        <v>2066</v>
      </c>
      <c r="C703" s="197"/>
      <c r="D703" s="197"/>
      <c r="E703" s="197"/>
      <c r="F703" s="197"/>
      <c r="G703" s="197"/>
      <c r="H703" s="197"/>
      <c r="I703" s="198" t="s">
        <v>2515</v>
      </c>
      <c r="J703" s="198"/>
      <c r="K703" s="198"/>
      <c r="L703" s="198" t="s">
        <v>2441</v>
      </c>
      <c r="M703" s="198"/>
      <c r="N703" s="198"/>
      <c r="O703" s="198"/>
      <c r="P703" s="198"/>
      <c r="R703" s="198" t="s">
        <v>2516</v>
      </c>
      <c r="S703" s="198"/>
      <c r="T703" s="198"/>
      <c r="U703" s="64">
        <v>466.87</v>
      </c>
    </row>
    <row r="704" spans="2:21" ht="6" customHeight="1"/>
    <row r="705" spans="1:21">
      <c r="D705" s="63" t="s">
        <v>1</v>
      </c>
      <c r="F705" s="63" t="s">
        <v>1</v>
      </c>
      <c r="H705" s="63" t="s">
        <v>1</v>
      </c>
      <c r="O705" s="191" t="s">
        <v>2497</v>
      </c>
      <c r="P705" s="191"/>
      <c r="Q705" s="191"/>
      <c r="R705" s="191"/>
      <c r="S705" s="191"/>
      <c r="U705" s="65">
        <v>2132.52</v>
      </c>
    </row>
    <row r="706" spans="1:21">
      <c r="A706" s="200" t="s">
        <v>2517</v>
      </c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</row>
    <row r="707" spans="1:21" ht="6" customHeight="1"/>
    <row r="708" spans="1:21">
      <c r="B708" s="197" t="s">
        <v>1993</v>
      </c>
      <c r="C708" s="197"/>
      <c r="D708" s="197"/>
      <c r="E708" s="197"/>
      <c r="F708" s="197"/>
      <c r="G708" s="197"/>
      <c r="H708" s="197"/>
      <c r="I708" s="198" t="s">
        <v>2518</v>
      </c>
      <c r="J708" s="198"/>
      <c r="K708" s="198"/>
      <c r="L708" s="198" t="s">
        <v>1981</v>
      </c>
      <c r="M708" s="198"/>
      <c r="N708" s="198"/>
      <c r="O708" s="198"/>
      <c r="P708" s="198"/>
      <c r="R708" s="195" t="s">
        <v>2519</v>
      </c>
      <c r="S708" s="195"/>
      <c r="T708" s="195"/>
      <c r="U708" s="64">
        <v>50</v>
      </c>
    </row>
    <row r="709" spans="1:21">
      <c r="R709" s="195"/>
      <c r="S709" s="195"/>
      <c r="T709" s="195"/>
    </row>
    <row r="710" spans="1:21">
      <c r="B710" s="197" t="s">
        <v>2136</v>
      </c>
      <c r="C710" s="197"/>
      <c r="D710" s="197"/>
      <c r="E710" s="197"/>
      <c r="F710" s="197"/>
      <c r="G710" s="197"/>
      <c r="H710" s="197"/>
      <c r="I710" s="198" t="s">
        <v>2520</v>
      </c>
      <c r="J710" s="198"/>
      <c r="K710" s="198"/>
      <c r="L710" s="198" t="s">
        <v>1981</v>
      </c>
      <c r="M710" s="198"/>
      <c r="N710" s="198"/>
      <c r="O710" s="198"/>
      <c r="P710" s="198"/>
      <c r="R710" s="195" t="s">
        <v>2521</v>
      </c>
      <c r="S710" s="195"/>
      <c r="T710" s="195"/>
      <c r="U710" s="64">
        <v>85.27</v>
      </c>
    </row>
    <row r="711" spans="1:21">
      <c r="R711" s="195"/>
      <c r="S711" s="195"/>
      <c r="T711" s="195"/>
    </row>
    <row r="712" spans="1:21" ht="6" customHeight="1"/>
    <row r="713" spans="1:21">
      <c r="D713" s="63" t="s">
        <v>1</v>
      </c>
      <c r="F713" s="63" t="s">
        <v>1</v>
      </c>
      <c r="H713" s="63" t="s">
        <v>1</v>
      </c>
      <c r="O713" s="191" t="s">
        <v>2517</v>
      </c>
      <c r="P713" s="191"/>
      <c r="Q713" s="191"/>
      <c r="R713" s="191"/>
      <c r="S713" s="191"/>
      <c r="U713" s="65">
        <v>135.27000000000001</v>
      </c>
    </row>
    <row r="714" spans="1:21">
      <c r="A714" s="200" t="s">
        <v>2522</v>
      </c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</row>
    <row r="715" spans="1:21" ht="6" customHeight="1"/>
    <row r="716" spans="1:21">
      <c r="B716" s="197" t="s">
        <v>1917</v>
      </c>
      <c r="C716" s="197"/>
      <c r="D716" s="197"/>
      <c r="E716" s="197"/>
      <c r="F716" s="197"/>
      <c r="G716" s="197"/>
      <c r="H716" s="197"/>
      <c r="I716" s="198" t="s">
        <v>2523</v>
      </c>
      <c r="J716" s="198"/>
      <c r="K716" s="198"/>
      <c r="L716" s="198" t="s">
        <v>1919</v>
      </c>
      <c r="M716" s="198"/>
      <c r="N716" s="198"/>
      <c r="O716" s="198"/>
      <c r="P716" s="198"/>
      <c r="R716" s="195" t="s">
        <v>2524</v>
      </c>
      <c r="S716" s="195"/>
      <c r="T716" s="195"/>
      <c r="U716" s="64">
        <v>182.96</v>
      </c>
    </row>
    <row r="717" spans="1:21">
      <c r="R717" s="195"/>
      <c r="S717" s="195"/>
      <c r="T717" s="195"/>
    </row>
    <row r="718" spans="1:21">
      <c r="B718" s="197" t="s">
        <v>1954</v>
      </c>
      <c r="C718" s="197"/>
      <c r="D718" s="197"/>
      <c r="E718" s="197"/>
      <c r="F718" s="197"/>
      <c r="G718" s="197"/>
      <c r="H718" s="197"/>
      <c r="I718" s="198" t="s">
        <v>2416</v>
      </c>
      <c r="J718" s="198"/>
      <c r="K718" s="198"/>
      <c r="L718" s="198" t="s">
        <v>1931</v>
      </c>
      <c r="M718" s="198"/>
      <c r="N718" s="198"/>
      <c r="O718" s="198"/>
      <c r="P718" s="198"/>
      <c r="R718" s="195" t="s">
        <v>2525</v>
      </c>
      <c r="S718" s="195"/>
      <c r="T718" s="195"/>
      <c r="U718" s="64">
        <v>532.41</v>
      </c>
    </row>
    <row r="719" spans="1:21">
      <c r="R719" s="195"/>
      <c r="S719" s="195"/>
      <c r="T719" s="195"/>
    </row>
    <row r="720" spans="1:21">
      <c r="B720" s="197" t="s">
        <v>1954</v>
      </c>
      <c r="C720" s="197"/>
      <c r="D720" s="197"/>
      <c r="E720" s="197"/>
      <c r="F720" s="197"/>
      <c r="G720" s="197"/>
      <c r="H720" s="197"/>
      <c r="I720" s="198" t="s">
        <v>2416</v>
      </c>
      <c r="J720" s="198"/>
      <c r="K720" s="198"/>
      <c r="L720" s="198" t="s">
        <v>1931</v>
      </c>
      <c r="M720" s="198"/>
      <c r="N720" s="198"/>
      <c r="O720" s="198"/>
      <c r="P720" s="198"/>
      <c r="R720" s="195" t="s">
        <v>2526</v>
      </c>
      <c r="S720" s="195"/>
      <c r="T720" s="195"/>
      <c r="U720" s="64">
        <v>659.07</v>
      </c>
    </row>
    <row r="721" spans="2:21">
      <c r="R721" s="195"/>
      <c r="S721" s="195"/>
      <c r="T721" s="195"/>
    </row>
    <row r="722" spans="2:21">
      <c r="B722" s="197" t="s">
        <v>1993</v>
      </c>
      <c r="C722" s="197"/>
      <c r="D722" s="197"/>
      <c r="E722" s="197"/>
      <c r="F722" s="197"/>
      <c r="G722" s="197"/>
      <c r="H722" s="197"/>
      <c r="I722" s="198" t="s">
        <v>2527</v>
      </c>
      <c r="J722" s="198"/>
      <c r="K722" s="198"/>
      <c r="L722" s="198" t="s">
        <v>1948</v>
      </c>
      <c r="M722" s="198"/>
      <c r="N722" s="198"/>
      <c r="O722" s="198"/>
      <c r="P722" s="198"/>
      <c r="R722" s="198" t="s">
        <v>2528</v>
      </c>
      <c r="S722" s="198"/>
      <c r="T722" s="198"/>
      <c r="U722" s="64">
        <v>25.84</v>
      </c>
    </row>
    <row r="723" spans="2:21">
      <c r="B723" s="197" t="s">
        <v>2006</v>
      </c>
      <c r="C723" s="197"/>
      <c r="D723" s="197"/>
      <c r="E723" s="197"/>
      <c r="F723" s="197"/>
      <c r="G723" s="197"/>
      <c r="H723" s="197"/>
      <c r="I723" s="198" t="s">
        <v>2529</v>
      </c>
      <c r="J723" s="198"/>
      <c r="K723" s="198"/>
      <c r="L723" s="198" t="s">
        <v>2441</v>
      </c>
      <c r="M723" s="198"/>
      <c r="N723" s="198"/>
      <c r="O723" s="198"/>
      <c r="P723" s="198"/>
      <c r="R723" s="198" t="s">
        <v>2530</v>
      </c>
      <c r="S723" s="198"/>
      <c r="T723" s="198"/>
      <c r="U723" s="64">
        <v>27.8</v>
      </c>
    </row>
    <row r="724" spans="2:21">
      <c r="B724" s="197" t="s">
        <v>2006</v>
      </c>
      <c r="C724" s="197"/>
      <c r="D724" s="197"/>
      <c r="E724" s="197"/>
      <c r="F724" s="197"/>
      <c r="G724" s="197"/>
      <c r="H724" s="197"/>
      <c r="I724" s="198" t="s">
        <v>2531</v>
      </c>
      <c r="J724" s="198"/>
      <c r="K724" s="198"/>
      <c r="L724" s="198" t="s">
        <v>1981</v>
      </c>
      <c r="M724" s="198"/>
      <c r="N724" s="198"/>
      <c r="O724" s="198"/>
      <c r="P724" s="198"/>
      <c r="R724" s="198" t="s">
        <v>2532</v>
      </c>
      <c r="S724" s="198"/>
      <c r="T724" s="198"/>
      <c r="U724" s="64">
        <v>179.12</v>
      </c>
    </row>
    <row r="725" spans="2:21">
      <c r="B725" s="197" t="s">
        <v>2011</v>
      </c>
      <c r="C725" s="197"/>
      <c r="D725" s="197"/>
      <c r="E725" s="197"/>
      <c r="F725" s="197"/>
      <c r="G725" s="197"/>
      <c r="H725" s="197"/>
      <c r="I725" s="198" t="s">
        <v>2533</v>
      </c>
      <c r="J725" s="198"/>
      <c r="K725" s="198"/>
      <c r="L725" s="198" t="s">
        <v>1981</v>
      </c>
      <c r="M725" s="198"/>
      <c r="N725" s="198"/>
      <c r="O725" s="198"/>
      <c r="P725" s="198"/>
      <c r="R725" s="195" t="s">
        <v>2534</v>
      </c>
      <c r="S725" s="195"/>
      <c r="T725" s="195"/>
      <c r="U725" s="64">
        <v>74.790000000000006</v>
      </c>
    </row>
    <row r="726" spans="2:21">
      <c r="R726" s="195"/>
      <c r="S726" s="195"/>
      <c r="T726" s="195"/>
    </row>
    <row r="727" spans="2:21">
      <c r="B727" s="197" t="s">
        <v>2011</v>
      </c>
      <c r="C727" s="197"/>
      <c r="D727" s="197"/>
      <c r="E727" s="197"/>
      <c r="F727" s="197"/>
      <c r="G727" s="197"/>
      <c r="H727" s="197"/>
      <c r="I727" s="198" t="s">
        <v>2048</v>
      </c>
      <c r="J727" s="198"/>
      <c r="K727" s="198"/>
      <c r="L727" s="198" t="s">
        <v>1981</v>
      </c>
      <c r="M727" s="198"/>
      <c r="N727" s="198"/>
      <c r="O727" s="198"/>
      <c r="P727" s="198"/>
      <c r="R727" s="195" t="s">
        <v>2535</v>
      </c>
      <c r="S727" s="195"/>
      <c r="T727" s="195"/>
      <c r="U727" s="64">
        <v>101.4</v>
      </c>
    </row>
    <row r="728" spans="2:21">
      <c r="R728" s="195"/>
      <c r="S728" s="195"/>
      <c r="T728" s="195"/>
    </row>
    <row r="729" spans="2:21">
      <c r="B729" s="197" t="s">
        <v>1937</v>
      </c>
      <c r="C729" s="197"/>
      <c r="D729" s="197"/>
      <c r="E729" s="197"/>
      <c r="F729" s="197"/>
      <c r="G729" s="197"/>
      <c r="H729" s="197"/>
      <c r="I729" s="198" t="s">
        <v>2533</v>
      </c>
      <c r="J729" s="198"/>
      <c r="K729" s="198"/>
      <c r="L729" s="198" t="s">
        <v>1981</v>
      </c>
      <c r="M729" s="198"/>
      <c r="N729" s="198"/>
      <c r="O729" s="198"/>
      <c r="P729" s="198"/>
      <c r="R729" s="195" t="s">
        <v>2536</v>
      </c>
      <c r="S729" s="195"/>
      <c r="T729" s="195"/>
      <c r="U729" s="64">
        <v>16.05</v>
      </c>
    </row>
    <row r="730" spans="2:21">
      <c r="R730" s="195"/>
      <c r="S730" s="195"/>
      <c r="T730" s="195"/>
    </row>
    <row r="731" spans="2:21">
      <c r="B731" s="197" t="s">
        <v>1937</v>
      </c>
      <c r="C731" s="197"/>
      <c r="D731" s="197"/>
      <c r="E731" s="197"/>
      <c r="F731" s="197"/>
      <c r="G731" s="197"/>
      <c r="H731" s="197"/>
      <c r="I731" s="198" t="s">
        <v>2537</v>
      </c>
      <c r="J731" s="198"/>
      <c r="K731" s="198"/>
      <c r="L731" s="198" t="s">
        <v>1948</v>
      </c>
      <c r="M731" s="198"/>
      <c r="N731" s="198"/>
      <c r="O731" s="198"/>
      <c r="P731" s="198"/>
      <c r="R731" s="195" t="s">
        <v>2538</v>
      </c>
      <c r="S731" s="195"/>
      <c r="T731" s="195"/>
      <c r="U731" s="64">
        <v>201.3</v>
      </c>
    </row>
    <row r="732" spans="2:21">
      <c r="R732" s="195"/>
      <c r="S732" s="195"/>
      <c r="T732" s="195"/>
    </row>
    <row r="733" spans="2:21">
      <c r="B733" s="197" t="s">
        <v>2026</v>
      </c>
      <c r="C733" s="197"/>
      <c r="D733" s="197"/>
      <c r="E733" s="197"/>
      <c r="F733" s="197"/>
      <c r="G733" s="197"/>
      <c r="H733" s="197"/>
      <c r="I733" s="198" t="s">
        <v>2539</v>
      </c>
      <c r="J733" s="198"/>
      <c r="K733" s="198"/>
      <c r="L733" s="198" t="s">
        <v>1948</v>
      </c>
      <c r="M733" s="198"/>
      <c r="N733" s="198"/>
      <c r="O733" s="198"/>
      <c r="P733" s="198"/>
      <c r="R733" s="195" t="s">
        <v>2540</v>
      </c>
      <c r="S733" s="195"/>
      <c r="T733" s="195"/>
      <c r="U733" s="64">
        <v>57.04</v>
      </c>
    </row>
    <row r="734" spans="2:21">
      <c r="R734" s="195"/>
      <c r="S734" s="195"/>
      <c r="T734" s="195"/>
    </row>
    <row r="735" spans="2:21">
      <c r="B735" s="197" t="s">
        <v>2136</v>
      </c>
      <c r="C735" s="197"/>
      <c r="D735" s="197"/>
      <c r="E735" s="197"/>
      <c r="F735" s="197"/>
      <c r="G735" s="197"/>
      <c r="H735" s="197"/>
      <c r="I735" s="198" t="s">
        <v>2541</v>
      </c>
      <c r="J735" s="198"/>
      <c r="K735" s="198"/>
      <c r="L735" s="198" t="s">
        <v>1948</v>
      </c>
      <c r="M735" s="198"/>
      <c r="N735" s="198"/>
      <c r="O735" s="198"/>
      <c r="P735" s="198"/>
      <c r="R735" s="198" t="s">
        <v>2542</v>
      </c>
      <c r="S735" s="198"/>
      <c r="T735" s="198"/>
      <c r="U735" s="64">
        <v>43.97</v>
      </c>
    </row>
    <row r="736" spans="2:21">
      <c r="B736" s="197" t="s">
        <v>2066</v>
      </c>
      <c r="C736" s="197"/>
      <c r="D736" s="197"/>
      <c r="E736" s="197"/>
      <c r="F736" s="197"/>
      <c r="G736" s="197"/>
      <c r="H736" s="197"/>
      <c r="I736" s="198" t="s">
        <v>2543</v>
      </c>
      <c r="J736" s="198"/>
      <c r="K736" s="198"/>
      <c r="L736" s="198" t="s">
        <v>1981</v>
      </c>
      <c r="M736" s="198"/>
      <c r="N736" s="198"/>
      <c r="O736" s="198"/>
      <c r="P736" s="198"/>
      <c r="R736" s="198" t="s">
        <v>2542</v>
      </c>
      <c r="S736" s="198"/>
      <c r="T736" s="198"/>
      <c r="U736" s="64">
        <v>248.49</v>
      </c>
    </row>
    <row r="737" spans="1:22" ht="6" customHeight="1"/>
    <row r="738" spans="1:22">
      <c r="D738" s="63" t="s">
        <v>1</v>
      </c>
      <c r="F738" s="63" t="s">
        <v>1</v>
      </c>
      <c r="H738" s="63" t="s">
        <v>1</v>
      </c>
      <c r="O738" s="191" t="s">
        <v>2522</v>
      </c>
      <c r="P738" s="191"/>
      <c r="Q738" s="191"/>
      <c r="R738" s="191"/>
      <c r="S738" s="191"/>
      <c r="U738" s="65">
        <v>2350.2399999999998</v>
      </c>
    </row>
    <row r="739" spans="1:22" ht="66" customHeight="1"/>
    <row r="740" spans="1:22" ht="11.25" customHeight="1"/>
    <row r="741" spans="1:22" ht="13.5" customHeight="1">
      <c r="A741" s="195" t="s">
        <v>2003</v>
      </c>
      <c r="B741" s="195"/>
      <c r="C741" s="195"/>
      <c r="D741" s="195"/>
      <c r="E741" s="195"/>
      <c r="F741" s="195"/>
      <c r="G741" s="195"/>
      <c r="H741" s="195"/>
      <c r="I741" s="195"/>
      <c r="J741" s="195"/>
      <c r="K741" s="195"/>
      <c r="L741" s="195"/>
      <c r="M741" s="195"/>
      <c r="P741" s="196" t="s">
        <v>2544</v>
      </c>
      <c r="Q741" s="196"/>
      <c r="R741" s="196"/>
      <c r="S741" s="196"/>
      <c r="T741" s="196"/>
      <c r="U741" s="196"/>
      <c r="V741" s="196"/>
    </row>
    <row r="742" spans="1:22" ht="20.25" customHeight="1">
      <c r="A742" s="199" t="s">
        <v>2005</v>
      </c>
      <c r="B742" s="199"/>
      <c r="C742" s="199"/>
      <c r="D742" s="199"/>
      <c r="E742" s="199"/>
      <c r="F742" s="199"/>
      <c r="G742" s="199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  <c r="T742" s="199"/>
      <c r="U742" s="199"/>
    </row>
    <row r="743" spans="1:22" ht="7.5" customHeight="1"/>
    <row r="744" spans="1:22">
      <c r="A744" s="200" t="s">
        <v>2545</v>
      </c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</row>
    <row r="745" spans="1:22" ht="6" customHeight="1"/>
    <row r="746" spans="1:22">
      <c r="B746" s="197" t="s">
        <v>1993</v>
      </c>
      <c r="C746" s="197"/>
      <c r="D746" s="197"/>
      <c r="E746" s="197"/>
      <c r="F746" s="197"/>
      <c r="G746" s="197"/>
      <c r="H746" s="197"/>
      <c r="I746" s="198" t="s">
        <v>2546</v>
      </c>
      <c r="J746" s="198"/>
      <c r="K746" s="198"/>
      <c r="L746" s="198" t="s">
        <v>2409</v>
      </c>
      <c r="M746" s="198"/>
      <c r="N746" s="198"/>
      <c r="O746" s="198"/>
      <c r="P746" s="198"/>
      <c r="R746" s="198" t="s">
        <v>2547</v>
      </c>
      <c r="S746" s="198"/>
      <c r="T746" s="198"/>
      <c r="U746" s="64">
        <v>450</v>
      </c>
    </row>
    <row r="747" spans="1:22">
      <c r="B747" s="197" t="s">
        <v>1923</v>
      </c>
      <c r="C747" s="197"/>
      <c r="D747" s="197"/>
      <c r="E747" s="197"/>
      <c r="F747" s="197"/>
      <c r="G747" s="197"/>
      <c r="H747" s="197"/>
      <c r="I747" s="198" t="s">
        <v>2548</v>
      </c>
      <c r="J747" s="198"/>
      <c r="K747" s="198"/>
      <c r="L747" s="198" t="s">
        <v>1948</v>
      </c>
      <c r="M747" s="198"/>
      <c r="N747" s="198"/>
      <c r="O747" s="198"/>
      <c r="P747" s="198"/>
      <c r="R747" s="198" t="s">
        <v>2549</v>
      </c>
      <c r="S747" s="198"/>
      <c r="T747" s="198"/>
      <c r="U747" s="64">
        <v>87.03</v>
      </c>
    </row>
    <row r="748" spans="1:22">
      <c r="B748" s="197" t="s">
        <v>1923</v>
      </c>
      <c r="C748" s="197"/>
      <c r="D748" s="197"/>
      <c r="E748" s="197"/>
      <c r="F748" s="197"/>
      <c r="G748" s="197"/>
      <c r="H748" s="197"/>
      <c r="I748" s="198" t="s">
        <v>2103</v>
      </c>
      <c r="J748" s="198"/>
      <c r="K748" s="198"/>
      <c r="L748" s="198" t="s">
        <v>1943</v>
      </c>
      <c r="M748" s="198"/>
      <c r="N748" s="198"/>
      <c r="O748" s="198"/>
      <c r="P748" s="198"/>
      <c r="R748" s="195" t="s">
        <v>2550</v>
      </c>
      <c r="S748" s="195"/>
      <c r="T748" s="195"/>
      <c r="U748" s="64">
        <v>450</v>
      </c>
    </row>
    <row r="749" spans="1:22">
      <c r="R749" s="195"/>
      <c r="S749" s="195"/>
      <c r="T749" s="195"/>
    </row>
    <row r="750" spans="1:22">
      <c r="B750" s="197" t="s">
        <v>1941</v>
      </c>
      <c r="C750" s="197"/>
      <c r="D750" s="197"/>
      <c r="E750" s="197"/>
      <c r="F750" s="197"/>
      <c r="G750" s="197"/>
      <c r="H750" s="197"/>
      <c r="I750" s="198" t="s">
        <v>2551</v>
      </c>
      <c r="J750" s="198"/>
      <c r="K750" s="198"/>
      <c r="L750" s="198" t="s">
        <v>2302</v>
      </c>
      <c r="M750" s="198"/>
      <c r="N750" s="198"/>
      <c r="O750" s="198"/>
      <c r="P750" s="198"/>
      <c r="R750" s="195" t="s">
        <v>2552</v>
      </c>
      <c r="S750" s="195"/>
      <c r="T750" s="195"/>
      <c r="U750" s="64">
        <v>100</v>
      </c>
    </row>
    <row r="751" spans="1:22">
      <c r="R751" s="195"/>
      <c r="S751" s="195"/>
      <c r="T751" s="195"/>
    </row>
    <row r="752" spans="1:22">
      <c r="B752" s="197" t="s">
        <v>1941</v>
      </c>
      <c r="C752" s="197"/>
      <c r="D752" s="197"/>
      <c r="E752" s="197"/>
      <c r="F752" s="197"/>
      <c r="G752" s="197"/>
      <c r="H752" s="197"/>
      <c r="I752" s="198" t="s">
        <v>2551</v>
      </c>
      <c r="J752" s="198"/>
      <c r="K752" s="198"/>
      <c r="L752" s="198" t="s">
        <v>2441</v>
      </c>
      <c r="M752" s="198"/>
      <c r="N752" s="198"/>
      <c r="O752" s="198"/>
      <c r="P752" s="198"/>
      <c r="R752" s="195" t="s">
        <v>2553</v>
      </c>
      <c r="S752" s="195"/>
      <c r="T752" s="195"/>
      <c r="U752" s="64">
        <v>448.86</v>
      </c>
    </row>
    <row r="753" spans="1:22">
      <c r="R753" s="195"/>
      <c r="S753" s="195"/>
      <c r="T753" s="195"/>
    </row>
    <row r="754" spans="1:22">
      <c r="B754" s="197" t="s">
        <v>1941</v>
      </c>
      <c r="C754" s="197"/>
      <c r="D754" s="197"/>
      <c r="E754" s="197"/>
      <c r="F754" s="197"/>
      <c r="G754" s="197"/>
      <c r="H754" s="197"/>
      <c r="I754" s="198" t="s">
        <v>2551</v>
      </c>
      <c r="J754" s="198"/>
      <c r="K754" s="198"/>
      <c r="L754" s="198" t="s">
        <v>2554</v>
      </c>
      <c r="M754" s="198"/>
      <c r="N754" s="198"/>
      <c r="O754" s="198"/>
      <c r="P754" s="198"/>
      <c r="R754" s="195" t="s">
        <v>2555</v>
      </c>
      <c r="S754" s="195"/>
      <c r="T754" s="195"/>
      <c r="U754" s="64">
        <v>544.58000000000004</v>
      </c>
    </row>
    <row r="755" spans="1:22">
      <c r="R755" s="195"/>
      <c r="S755" s="195"/>
      <c r="T755" s="195"/>
    </row>
    <row r="756" spans="1:22" ht="6" customHeight="1"/>
    <row r="757" spans="1:22">
      <c r="D757" s="63" t="s">
        <v>1</v>
      </c>
      <c r="F757" s="63" t="s">
        <v>1</v>
      </c>
      <c r="H757" s="63" t="s">
        <v>1</v>
      </c>
      <c r="O757" s="191" t="s">
        <v>2545</v>
      </c>
      <c r="P757" s="191"/>
      <c r="Q757" s="191"/>
      <c r="R757" s="191"/>
      <c r="S757" s="191"/>
      <c r="U757" s="65">
        <v>2080.4699999999998</v>
      </c>
    </row>
    <row r="758" spans="1:22" ht="409.6" customHeight="1"/>
    <row r="759" spans="1:22" ht="11.25" customHeight="1"/>
    <row r="760" spans="1:22" ht="13.5" customHeight="1">
      <c r="A760" s="195" t="s">
        <v>2003</v>
      </c>
      <c r="B760" s="195"/>
      <c r="C760" s="195"/>
      <c r="D760" s="195"/>
      <c r="E760" s="195"/>
      <c r="F760" s="195"/>
      <c r="G760" s="195"/>
      <c r="H760" s="195"/>
      <c r="I760" s="195"/>
      <c r="J760" s="195"/>
      <c r="K760" s="195"/>
      <c r="L760" s="195"/>
      <c r="M760" s="195"/>
      <c r="P760" s="196" t="s">
        <v>2556</v>
      </c>
      <c r="Q760" s="196"/>
      <c r="R760" s="196"/>
      <c r="S760" s="196"/>
      <c r="T760" s="196"/>
      <c r="U760" s="196"/>
      <c r="V760" s="196"/>
    </row>
    <row r="761" spans="1:22" ht="20.25" customHeight="1">
      <c r="A761" s="199" t="s">
        <v>2005</v>
      </c>
      <c r="B761" s="199"/>
      <c r="C761" s="199"/>
      <c r="D761" s="199"/>
      <c r="E761" s="199"/>
      <c r="F761" s="199"/>
      <c r="G761" s="199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  <c r="T761" s="199"/>
      <c r="U761" s="199"/>
    </row>
    <row r="762" spans="1:22" ht="7.5" customHeight="1"/>
    <row r="763" spans="1:22">
      <c r="A763" s="200" t="s">
        <v>2557</v>
      </c>
      <c r="B763" s="200"/>
      <c r="C763" s="200"/>
      <c r="D763" s="200"/>
      <c r="E763" s="200"/>
      <c r="F763" s="200"/>
      <c r="G763" s="200"/>
      <c r="H763" s="200"/>
      <c r="I763" s="200"/>
      <c r="J763" s="200"/>
      <c r="K763" s="200"/>
      <c r="L763" s="200"/>
    </row>
    <row r="764" spans="1:22" ht="6" customHeight="1"/>
    <row r="765" spans="1:22">
      <c r="B765" s="197" t="s">
        <v>1951</v>
      </c>
      <c r="C765" s="197"/>
      <c r="D765" s="197"/>
      <c r="E765" s="197"/>
      <c r="F765" s="197"/>
      <c r="G765" s="197"/>
      <c r="H765" s="197"/>
      <c r="I765" s="198" t="s">
        <v>2558</v>
      </c>
      <c r="J765" s="198"/>
      <c r="K765" s="198"/>
      <c r="L765" s="198" t="s">
        <v>2160</v>
      </c>
      <c r="M765" s="198"/>
      <c r="N765" s="198"/>
      <c r="O765" s="198"/>
      <c r="P765" s="198"/>
      <c r="R765" s="195" t="s">
        <v>2559</v>
      </c>
      <c r="S765" s="195"/>
      <c r="T765" s="195"/>
      <c r="U765" s="64">
        <v>81.08</v>
      </c>
    </row>
    <row r="766" spans="1:22">
      <c r="R766" s="195"/>
      <c r="S766" s="195"/>
      <c r="T766" s="195"/>
    </row>
    <row r="767" spans="1:22">
      <c r="B767" s="197" t="s">
        <v>1951</v>
      </c>
      <c r="C767" s="197"/>
      <c r="D767" s="197"/>
      <c r="E767" s="197"/>
      <c r="F767" s="197"/>
      <c r="G767" s="197"/>
      <c r="H767" s="197"/>
      <c r="I767" s="198" t="s">
        <v>2560</v>
      </c>
      <c r="J767" s="198"/>
      <c r="K767" s="198"/>
      <c r="L767" s="198" t="s">
        <v>1919</v>
      </c>
      <c r="M767" s="198"/>
      <c r="N767" s="198"/>
      <c r="O767" s="198"/>
      <c r="P767" s="198"/>
      <c r="R767" s="195" t="s">
        <v>2561</v>
      </c>
      <c r="S767" s="195"/>
      <c r="T767" s="195"/>
      <c r="U767" s="64">
        <v>31.18</v>
      </c>
    </row>
    <row r="768" spans="1:22">
      <c r="R768" s="195"/>
      <c r="S768" s="195"/>
      <c r="T768" s="195"/>
    </row>
    <row r="769" spans="2:21">
      <c r="B769" s="197" t="s">
        <v>1951</v>
      </c>
      <c r="C769" s="197"/>
      <c r="D769" s="197"/>
      <c r="E769" s="197"/>
      <c r="F769" s="197"/>
      <c r="G769" s="197"/>
      <c r="H769" s="197"/>
      <c r="I769" s="198" t="s">
        <v>2560</v>
      </c>
      <c r="J769" s="198"/>
      <c r="K769" s="198"/>
      <c r="L769" s="198" t="s">
        <v>1919</v>
      </c>
      <c r="M769" s="198"/>
      <c r="N769" s="198"/>
      <c r="O769" s="198"/>
      <c r="P769" s="198"/>
      <c r="R769" s="195" t="s">
        <v>2562</v>
      </c>
      <c r="S769" s="195"/>
      <c r="T769" s="195"/>
      <c r="U769" s="64">
        <v>133.03</v>
      </c>
    </row>
    <row r="770" spans="2:21">
      <c r="R770" s="195"/>
      <c r="S770" s="195"/>
      <c r="T770" s="195"/>
    </row>
    <row r="771" spans="2:21">
      <c r="B771" s="197" t="s">
        <v>1968</v>
      </c>
      <c r="C771" s="197"/>
      <c r="D771" s="197"/>
      <c r="E771" s="197"/>
      <c r="F771" s="197"/>
      <c r="G771" s="197"/>
      <c r="H771" s="197"/>
      <c r="I771" s="198" t="s">
        <v>2288</v>
      </c>
      <c r="J771" s="198"/>
      <c r="K771" s="198"/>
      <c r="L771" s="198" t="s">
        <v>2160</v>
      </c>
      <c r="M771" s="198"/>
      <c r="N771" s="198"/>
      <c r="O771" s="198"/>
      <c r="P771" s="198"/>
      <c r="R771" s="195" t="s">
        <v>2559</v>
      </c>
      <c r="S771" s="195"/>
      <c r="T771" s="195"/>
      <c r="U771" s="64">
        <v>27.04</v>
      </c>
    </row>
    <row r="772" spans="2:21">
      <c r="R772" s="195"/>
      <c r="S772" s="195"/>
      <c r="T772" s="195"/>
    </row>
    <row r="773" spans="2:21">
      <c r="B773" s="197" t="s">
        <v>1921</v>
      </c>
      <c r="C773" s="197"/>
      <c r="D773" s="197"/>
      <c r="E773" s="197"/>
      <c r="F773" s="197"/>
      <c r="G773" s="197"/>
      <c r="H773" s="197"/>
      <c r="I773" s="198" t="s">
        <v>2563</v>
      </c>
      <c r="J773" s="198"/>
      <c r="K773" s="198"/>
      <c r="L773" s="198" t="s">
        <v>2171</v>
      </c>
      <c r="M773" s="198"/>
      <c r="N773" s="198"/>
      <c r="O773" s="198"/>
      <c r="P773" s="198"/>
      <c r="R773" s="195" t="s">
        <v>2564</v>
      </c>
      <c r="S773" s="195"/>
      <c r="T773" s="195"/>
      <c r="U773" s="64">
        <v>30.18</v>
      </c>
    </row>
    <row r="774" spans="2:21">
      <c r="R774" s="195"/>
      <c r="S774" s="195"/>
      <c r="T774" s="195"/>
    </row>
    <row r="775" spans="2:21">
      <c r="B775" s="197" t="s">
        <v>1921</v>
      </c>
      <c r="C775" s="197"/>
      <c r="D775" s="197"/>
      <c r="E775" s="197"/>
      <c r="F775" s="197"/>
      <c r="G775" s="197"/>
      <c r="H775" s="197"/>
      <c r="I775" s="198" t="s">
        <v>2563</v>
      </c>
      <c r="J775" s="198"/>
      <c r="K775" s="198"/>
      <c r="L775" s="198" t="s">
        <v>2171</v>
      </c>
      <c r="M775" s="198"/>
      <c r="N775" s="198"/>
      <c r="O775" s="198"/>
      <c r="P775" s="198"/>
      <c r="R775" s="195" t="s">
        <v>2565</v>
      </c>
      <c r="S775" s="195"/>
      <c r="T775" s="195"/>
      <c r="U775" s="64">
        <v>12.94</v>
      </c>
    </row>
    <row r="776" spans="2:21">
      <c r="R776" s="195"/>
      <c r="S776" s="195"/>
      <c r="T776" s="195"/>
    </row>
    <row r="777" spans="2:21">
      <c r="B777" s="197" t="s">
        <v>1921</v>
      </c>
      <c r="C777" s="197"/>
      <c r="D777" s="197"/>
      <c r="E777" s="197"/>
      <c r="F777" s="197"/>
      <c r="G777" s="197"/>
      <c r="H777" s="197"/>
      <c r="I777" s="198" t="s">
        <v>2288</v>
      </c>
      <c r="J777" s="198"/>
      <c r="K777" s="198"/>
      <c r="L777" s="198" t="s">
        <v>2160</v>
      </c>
      <c r="M777" s="198"/>
      <c r="N777" s="198"/>
      <c r="O777" s="198"/>
      <c r="P777" s="198"/>
      <c r="R777" s="195" t="s">
        <v>2566</v>
      </c>
      <c r="S777" s="195"/>
      <c r="T777" s="195"/>
      <c r="U777" s="64">
        <v>82.63</v>
      </c>
    </row>
    <row r="778" spans="2:21">
      <c r="R778" s="195"/>
      <c r="S778" s="195"/>
      <c r="T778" s="195"/>
    </row>
    <row r="779" spans="2:21">
      <c r="B779" s="197" t="s">
        <v>1921</v>
      </c>
      <c r="C779" s="197"/>
      <c r="D779" s="197"/>
      <c r="E779" s="197"/>
      <c r="F779" s="197"/>
      <c r="G779" s="197"/>
      <c r="H779" s="197"/>
      <c r="I779" s="198" t="s">
        <v>2193</v>
      </c>
      <c r="J779" s="198"/>
      <c r="K779" s="198"/>
      <c r="L779" s="198" t="s">
        <v>2160</v>
      </c>
      <c r="M779" s="198"/>
      <c r="N779" s="198"/>
      <c r="O779" s="198"/>
      <c r="P779" s="198"/>
      <c r="R779" s="198" t="s">
        <v>2567</v>
      </c>
      <c r="S779" s="198"/>
      <c r="T779" s="198"/>
      <c r="U779" s="64">
        <v>18.920000000000002</v>
      </c>
    </row>
    <row r="780" spans="2:21">
      <c r="B780" s="197" t="s">
        <v>1985</v>
      </c>
      <c r="C780" s="197"/>
      <c r="D780" s="197"/>
      <c r="E780" s="197"/>
      <c r="F780" s="197"/>
      <c r="G780" s="197"/>
      <c r="H780" s="197"/>
      <c r="I780" s="198" t="s">
        <v>2568</v>
      </c>
      <c r="J780" s="198"/>
      <c r="K780" s="198"/>
      <c r="L780" s="198" t="s">
        <v>1948</v>
      </c>
      <c r="M780" s="198"/>
      <c r="N780" s="198"/>
      <c r="O780" s="198"/>
      <c r="P780" s="198"/>
      <c r="R780" s="195" t="s">
        <v>2569</v>
      </c>
      <c r="S780" s="195"/>
      <c r="T780" s="195"/>
      <c r="U780" s="64">
        <v>31.98</v>
      </c>
    </row>
    <row r="781" spans="2:21">
      <c r="R781" s="195"/>
      <c r="S781" s="195"/>
      <c r="T781" s="195"/>
    </row>
    <row r="782" spans="2:21">
      <c r="B782" s="197" t="s">
        <v>1985</v>
      </c>
      <c r="C782" s="197"/>
      <c r="D782" s="197"/>
      <c r="E782" s="197"/>
      <c r="F782" s="197"/>
      <c r="G782" s="197"/>
      <c r="H782" s="197"/>
      <c r="I782" s="198" t="s">
        <v>2568</v>
      </c>
      <c r="J782" s="198"/>
      <c r="K782" s="198"/>
      <c r="L782" s="198" t="s">
        <v>1948</v>
      </c>
      <c r="M782" s="198"/>
      <c r="N782" s="198"/>
      <c r="O782" s="198"/>
      <c r="P782" s="198"/>
      <c r="R782" s="195" t="s">
        <v>2569</v>
      </c>
      <c r="S782" s="195"/>
      <c r="T782" s="195"/>
      <c r="U782" s="64">
        <v>27.49</v>
      </c>
    </row>
    <row r="783" spans="2:21">
      <c r="R783" s="195"/>
      <c r="S783" s="195"/>
      <c r="T783" s="195"/>
    </row>
    <row r="784" spans="2:21">
      <c r="B784" s="197" t="s">
        <v>1985</v>
      </c>
      <c r="C784" s="197"/>
      <c r="D784" s="197"/>
      <c r="E784" s="197"/>
      <c r="F784" s="197"/>
      <c r="G784" s="197"/>
      <c r="H784" s="197"/>
      <c r="I784" s="198" t="s">
        <v>2570</v>
      </c>
      <c r="J784" s="198"/>
      <c r="K784" s="198"/>
      <c r="L784" s="198" t="s">
        <v>2160</v>
      </c>
      <c r="M784" s="198"/>
      <c r="N784" s="198"/>
      <c r="O784" s="198"/>
      <c r="P784" s="198"/>
      <c r="R784" s="198" t="s">
        <v>2571</v>
      </c>
      <c r="S784" s="198"/>
      <c r="T784" s="198"/>
      <c r="U784" s="64">
        <v>49.47</v>
      </c>
    </row>
    <row r="785" spans="2:21">
      <c r="B785" s="197" t="s">
        <v>1993</v>
      </c>
      <c r="C785" s="197"/>
      <c r="D785" s="197"/>
      <c r="E785" s="197"/>
      <c r="F785" s="197"/>
      <c r="G785" s="197"/>
      <c r="H785" s="197"/>
      <c r="I785" s="198" t="s">
        <v>2572</v>
      </c>
      <c r="J785" s="198"/>
      <c r="K785" s="198"/>
      <c r="L785" s="198" t="s">
        <v>2171</v>
      </c>
      <c r="M785" s="198"/>
      <c r="N785" s="198"/>
      <c r="O785" s="198"/>
      <c r="P785" s="198"/>
      <c r="R785" s="195" t="s">
        <v>2564</v>
      </c>
      <c r="S785" s="195"/>
      <c r="T785" s="195"/>
      <c r="U785" s="64">
        <v>30.01</v>
      </c>
    </row>
    <row r="786" spans="2:21">
      <c r="R786" s="195"/>
      <c r="S786" s="195"/>
      <c r="T786" s="195"/>
    </row>
    <row r="787" spans="2:21">
      <c r="B787" s="197" t="s">
        <v>1993</v>
      </c>
      <c r="C787" s="197"/>
      <c r="D787" s="197"/>
      <c r="E787" s="197"/>
      <c r="F787" s="197"/>
      <c r="G787" s="197"/>
      <c r="H787" s="197"/>
      <c r="I787" s="198" t="s">
        <v>2572</v>
      </c>
      <c r="J787" s="198"/>
      <c r="K787" s="198"/>
      <c r="L787" s="198" t="s">
        <v>2171</v>
      </c>
      <c r="M787" s="198"/>
      <c r="N787" s="198"/>
      <c r="O787" s="198"/>
      <c r="P787" s="198"/>
      <c r="R787" s="195" t="s">
        <v>2565</v>
      </c>
      <c r="S787" s="195"/>
      <c r="T787" s="195"/>
      <c r="U787" s="64">
        <v>12.86</v>
      </c>
    </row>
    <row r="788" spans="2:21">
      <c r="R788" s="195"/>
      <c r="S788" s="195"/>
      <c r="T788" s="195"/>
    </row>
    <row r="789" spans="2:21">
      <c r="B789" s="197" t="s">
        <v>1993</v>
      </c>
      <c r="C789" s="197"/>
      <c r="D789" s="197"/>
      <c r="E789" s="197"/>
      <c r="F789" s="197"/>
      <c r="G789" s="197"/>
      <c r="H789" s="197"/>
      <c r="I789" s="198" t="s">
        <v>2558</v>
      </c>
      <c r="J789" s="198"/>
      <c r="K789" s="198"/>
      <c r="L789" s="198" t="s">
        <v>1948</v>
      </c>
      <c r="M789" s="198"/>
      <c r="N789" s="198"/>
      <c r="O789" s="198"/>
      <c r="P789" s="198"/>
      <c r="R789" s="195" t="s">
        <v>2569</v>
      </c>
      <c r="S789" s="195"/>
      <c r="T789" s="195"/>
      <c r="U789" s="64">
        <v>27.72</v>
      </c>
    </row>
    <row r="790" spans="2:21">
      <c r="R790" s="195"/>
      <c r="S790" s="195"/>
      <c r="T790" s="195"/>
    </row>
    <row r="791" spans="2:21">
      <c r="B791" s="197" t="s">
        <v>1993</v>
      </c>
      <c r="C791" s="197"/>
      <c r="D791" s="197"/>
      <c r="E791" s="197"/>
      <c r="F791" s="197"/>
      <c r="G791" s="197"/>
      <c r="H791" s="197"/>
      <c r="I791" s="198" t="s">
        <v>2558</v>
      </c>
      <c r="J791" s="198"/>
      <c r="K791" s="198"/>
      <c r="L791" s="198" t="s">
        <v>1948</v>
      </c>
      <c r="M791" s="198"/>
      <c r="N791" s="198"/>
      <c r="O791" s="198"/>
      <c r="P791" s="198"/>
      <c r="R791" s="195" t="s">
        <v>2569</v>
      </c>
      <c r="S791" s="195"/>
      <c r="T791" s="195"/>
      <c r="U791" s="64">
        <v>10.78</v>
      </c>
    </row>
    <row r="792" spans="2:21">
      <c r="R792" s="195"/>
      <c r="S792" s="195"/>
      <c r="T792" s="195"/>
    </row>
    <row r="793" spans="2:21">
      <c r="B793" s="197" t="s">
        <v>1993</v>
      </c>
      <c r="C793" s="197"/>
      <c r="D793" s="197"/>
      <c r="E793" s="197"/>
      <c r="F793" s="197"/>
      <c r="G793" s="197"/>
      <c r="H793" s="197"/>
      <c r="I793" s="198" t="s">
        <v>2179</v>
      </c>
      <c r="J793" s="198"/>
      <c r="K793" s="198"/>
      <c r="L793" s="198" t="s">
        <v>1948</v>
      </c>
      <c r="M793" s="198"/>
      <c r="N793" s="198"/>
      <c r="O793" s="198"/>
      <c r="P793" s="198"/>
      <c r="R793" s="195" t="s">
        <v>2569</v>
      </c>
      <c r="S793" s="195"/>
      <c r="T793" s="195"/>
      <c r="U793" s="64">
        <v>-27.72</v>
      </c>
    </row>
    <row r="794" spans="2:21">
      <c r="R794" s="195"/>
      <c r="S794" s="195"/>
      <c r="T794" s="195"/>
    </row>
    <row r="795" spans="2:21">
      <c r="B795" s="197" t="s">
        <v>1993</v>
      </c>
      <c r="C795" s="197"/>
      <c r="D795" s="197"/>
      <c r="E795" s="197"/>
      <c r="F795" s="197"/>
      <c r="G795" s="197"/>
      <c r="H795" s="197"/>
      <c r="I795" s="198" t="s">
        <v>2179</v>
      </c>
      <c r="J795" s="198"/>
      <c r="K795" s="198"/>
      <c r="L795" s="198" t="s">
        <v>1948</v>
      </c>
      <c r="M795" s="198"/>
      <c r="N795" s="198"/>
      <c r="O795" s="198"/>
      <c r="P795" s="198"/>
      <c r="R795" s="195" t="s">
        <v>2573</v>
      </c>
      <c r="S795" s="195"/>
      <c r="T795" s="195"/>
      <c r="U795" s="64">
        <v>27.72</v>
      </c>
    </row>
    <row r="796" spans="2:21">
      <c r="R796" s="195"/>
      <c r="S796" s="195"/>
      <c r="T796" s="195"/>
    </row>
    <row r="797" spans="2:21">
      <c r="B797" s="197" t="s">
        <v>1993</v>
      </c>
      <c r="C797" s="197"/>
      <c r="D797" s="197"/>
      <c r="E797" s="197"/>
      <c r="F797" s="197"/>
      <c r="G797" s="197"/>
      <c r="H797" s="197"/>
      <c r="I797" s="198" t="s">
        <v>2109</v>
      </c>
      <c r="J797" s="198"/>
      <c r="K797" s="198"/>
      <c r="L797" s="198" t="s">
        <v>2110</v>
      </c>
      <c r="M797" s="198"/>
      <c r="N797" s="198"/>
      <c r="O797" s="198"/>
      <c r="P797" s="198"/>
      <c r="R797" s="198" t="s">
        <v>2574</v>
      </c>
      <c r="S797" s="198"/>
      <c r="T797" s="198"/>
      <c r="U797" s="64">
        <v>40.75</v>
      </c>
    </row>
    <row r="798" spans="2:21">
      <c r="B798" s="197" t="s">
        <v>1993</v>
      </c>
      <c r="C798" s="197"/>
      <c r="D798" s="197"/>
      <c r="E798" s="197"/>
      <c r="F798" s="197"/>
      <c r="G798" s="197"/>
      <c r="H798" s="197"/>
      <c r="I798" s="198" t="s">
        <v>2575</v>
      </c>
      <c r="J798" s="198"/>
      <c r="K798" s="198"/>
      <c r="L798" s="198" t="s">
        <v>2160</v>
      </c>
      <c r="M798" s="198"/>
      <c r="N798" s="198"/>
      <c r="O798" s="198"/>
      <c r="P798" s="198"/>
      <c r="R798" s="198" t="s">
        <v>2576</v>
      </c>
      <c r="S798" s="198"/>
      <c r="T798" s="198"/>
      <c r="U798" s="64">
        <v>149</v>
      </c>
    </row>
    <row r="799" spans="2:21">
      <c r="B799" s="197" t="s">
        <v>1995</v>
      </c>
      <c r="C799" s="197"/>
      <c r="D799" s="197"/>
      <c r="E799" s="197"/>
      <c r="F799" s="197"/>
      <c r="G799" s="197"/>
      <c r="H799" s="197"/>
      <c r="I799" s="198" t="s">
        <v>2109</v>
      </c>
      <c r="J799" s="198"/>
      <c r="K799" s="198"/>
      <c r="L799" s="198" t="s">
        <v>2110</v>
      </c>
      <c r="M799" s="198"/>
      <c r="N799" s="198"/>
      <c r="O799" s="198"/>
      <c r="P799" s="198"/>
      <c r="R799" s="195" t="s">
        <v>2577</v>
      </c>
      <c r="S799" s="195"/>
      <c r="T799" s="195"/>
      <c r="U799" s="64">
        <v>40.75</v>
      </c>
    </row>
    <row r="800" spans="2:21">
      <c r="R800" s="195"/>
      <c r="S800" s="195"/>
      <c r="T800" s="195"/>
    </row>
    <row r="801" spans="2:21">
      <c r="B801" s="197" t="s">
        <v>2006</v>
      </c>
      <c r="C801" s="197"/>
      <c r="D801" s="197"/>
      <c r="E801" s="197"/>
      <c r="F801" s="197"/>
      <c r="G801" s="197"/>
      <c r="H801" s="197"/>
      <c r="I801" s="198" t="s">
        <v>2454</v>
      </c>
      <c r="J801" s="198"/>
      <c r="K801" s="198"/>
      <c r="L801" s="198" t="s">
        <v>2302</v>
      </c>
      <c r="M801" s="198"/>
      <c r="N801" s="198"/>
      <c r="O801" s="198"/>
      <c r="P801" s="198"/>
      <c r="R801" s="195" t="s">
        <v>2578</v>
      </c>
      <c r="S801" s="195"/>
      <c r="T801" s="195"/>
      <c r="U801" s="64">
        <v>80</v>
      </c>
    </row>
    <row r="802" spans="2:21">
      <c r="R802" s="195"/>
      <c r="S802" s="195"/>
      <c r="T802" s="195"/>
    </row>
    <row r="803" spans="2:21">
      <c r="B803" s="197" t="s">
        <v>2006</v>
      </c>
      <c r="C803" s="197"/>
      <c r="D803" s="197"/>
      <c r="E803" s="197"/>
      <c r="F803" s="197"/>
      <c r="G803" s="197"/>
      <c r="H803" s="197"/>
      <c r="I803" s="198" t="s">
        <v>2454</v>
      </c>
      <c r="J803" s="198"/>
      <c r="K803" s="198"/>
      <c r="L803" s="198" t="s">
        <v>2302</v>
      </c>
      <c r="M803" s="198"/>
      <c r="N803" s="198"/>
      <c r="O803" s="198"/>
      <c r="P803" s="198"/>
      <c r="R803" s="195" t="s">
        <v>2579</v>
      </c>
      <c r="S803" s="195"/>
      <c r="T803" s="195"/>
      <c r="U803" s="64">
        <v>20</v>
      </c>
    </row>
    <row r="804" spans="2:21">
      <c r="R804" s="195"/>
      <c r="S804" s="195"/>
      <c r="T804" s="195"/>
    </row>
    <row r="805" spans="2:21">
      <c r="B805" s="197" t="s">
        <v>2006</v>
      </c>
      <c r="C805" s="197"/>
      <c r="D805" s="197"/>
      <c r="E805" s="197"/>
      <c r="F805" s="197"/>
      <c r="G805" s="197"/>
      <c r="H805" s="197"/>
      <c r="I805" s="198" t="s">
        <v>2454</v>
      </c>
      <c r="J805" s="198"/>
      <c r="K805" s="198"/>
      <c r="L805" s="198" t="s">
        <v>2302</v>
      </c>
      <c r="M805" s="198"/>
      <c r="N805" s="198"/>
      <c r="O805" s="198"/>
      <c r="P805" s="198"/>
      <c r="R805" s="195" t="s">
        <v>2578</v>
      </c>
      <c r="S805" s="195"/>
      <c r="T805" s="195"/>
      <c r="U805" s="64">
        <v>32</v>
      </c>
    </row>
    <row r="806" spans="2:21">
      <c r="R806" s="195"/>
      <c r="S806" s="195"/>
      <c r="T806" s="195"/>
    </row>
    <row r="807" spans="2:21">
      <c r="B807" s="197" t="s">
        <v>2006</v>
      </c>
      <c r="C807" s="197"/>
      <c r="D807" s="197"/>
      <c r="E807" s="197"/>
      <c r="F807" s="197"/>
      <c r="G807" s="197"/>
      <c r="H807" s="197"/>
      <c r="I807" s="198" t="s">
        <v>2454</v>
      </c>
      <c r="J807" s="198"/>
      <c r="K807" s="198"/>
      <c r="L807" s="198" t="s">
        <v>2302</v>
      </c>
      <c r="M807" s="198"/>
      <c r="N807" s="198"/>
      <c r="O807" s="198"/>
      <c r="P807" s="198"/>
      <c r="R807" s="195" t="s">
        <v>2579</v>
      </c>
      <c r="S807" s="195"/>
      <c r="T807" s="195"/>
      <c r="U807" s="64">
        <v>8</v>
      </c>
    </row>
    <row r="808" spans="2:21">
      <c r="R808" s="195"/>
      <c r="S808" s="195"/>
      <c r="T808" s="195"/>
    </row>
    <row r="809" spans="2:21">
      <c r="B809" s="197" t="s">
        <v>2006</v>
      </c>
      <c r="C809" s="197"/>
      <c r="D809" s="197"/>
      <c r="E809" s="197"/>
      <c r="F809" s="197"/>
      <c r="G809" s="197"/>
      <c r="H809" s="197"/>
      <c r="I809" s="198" t="s">
        <v>2454</v>
      </c>
      <c r="J809" s="198"/>
      <c r="K809" s="198"/>
      <c r="L809" s="198" t="s">
        <v>2302</v>
      </c>
      <c r="M809" s="198"/>
      <c r="N809" s="198"/>
      <c r="O809" s="198"/>
      <c r="P809" s="198"/>
      <c r="R809" s="195" t="s">
        <v>2578</v>
      </c>
      <c r="S809" s="195"/>
      <c r="T809" s="195"/>
      <c r="U809" s="64">
        <v>32</v>
      </c>
    </row>
    <row r="810" spans="2:21">
      <c r="R810" s="195"/>
      <c r="S810" s="195"/>
      <c r="T810" s="195"/>
    </row>
    <row r="811" spans="2:21">
      <c r="B811" s="197" t="s">
        <v>2006</v>
      </c>
      <c r="C811" s="197"/>
      <c r="D811" s="197"/>
      <c r="E811" s="197"/>
      <c r="F811" s="197"/>
      <c r="G811" s="197"/>
      <c r="H811" s="197"/>
      <c r="I811" s="198" t="s">
        <v>2454</v>
      </c>
      <c r="J811" s="198"/>
      <c r="K811" s="198"/>
      <c r="L811" s="198" t="s">
        <v>2302</v>
      </c>
      <c r="M811" s="198"/>
      <c r="N811" s="198"/>
      <c r="O811" s="198"/>
      <c r="P811" s="198"/>
      <c r="R811" s="195" t="s">
        <v>2579</v>
      </c>
      <c r="S811" s="195"/>
      <c r="T811" s="195"/>
      <c r="U811" s="64">
        <v>8</v>
      </c>
    </row>
    <row r="812" spans="2:21">
      <c r="R812" s="195"/>
      <c r="S812" s="195"/>
      <c r="T812" s="195"/>
    </row>
    <row r="813" spans="2:21">
      <c r="B813" s="197" t="s">
        <v>2006</v>
      </c>
      <c r="C813" s="197"/>
      <c r="D813" s="197"/>
      <c r="E813" s="197"/>
      <c r="F813" s="197"/>
      <c r="G813" s="197"/>
      <c r="H813" s="197"/>
      <c r="I813" s="198" t="s">
        <v>2288</v>
      </c>
      <c r="J813" s="198"/>
      <c r="K813" s="198"/>
      <c r="L813" s="198" t="s">
        <v>2160</v>
      </c>
      <c r="M813" s="198"/>
      <c r="N813" s="198"/>
      <c r="O813" s="198"/>
      <c r="P813" s="198"/>
      <c r="R813" s="198" t="s">
        <v>2567</v>
      </c>
      <c r="S813" s="198"/>
      <c r="T813" s="198"/>
      <c r="U813" s="64">
        <v>245.61</v>
      </c>
    </row>
    <row r="814" spans="2:21">
      <c r="B814" s="197" t="s">
        <v>1923</v>
      </c>
      <c r="C814" s="197"/>
      <c r="D814" s="197"/>
      <c r="E814" s="197"/>
      <c r="F814" s="197"/>
      <c r="G814" s="197"/>
      <c r="H814" s="197"/>
      <c r="I814" s="198" t="s">
        <v>2580</v>
      </c>
      <c r="J814" s="198"/>
      <c r="K814" s="198"/>
      <c r="L814" s="198" t="s">
        <v>2171</v>
      </c>
      <c r="M814" s="198"/>
      <c r="N814" s="198"/>
      <c r="O814" s="198"/>
      <c r="P814" s="198"/>
      <c r="R814" s="195" t="s">
        <v>2564</v>
      </c>
      <c r="S814" s="195"/>
      <c r="T814" s="195"/>
      <c r="U814" s="64">
        <v>30.47</v>
      </c>
    </row>
    <row r="815" spans="2:21">
      <c r="R815" s="195"/>
      <c r="S815" s="195"/>
      <c r="T815" s="195"/>
    </row>
    <row r="816" spans="2:21">
      <c r="B816" s="197" t="s">
        <v>1923</v>
      </c>
      <c r="C816" s="197"/>
      <c r="D816" s="197"/>
      <c r="E816" s="197"/>
      <c r="F816" s="197"/>
      <c r="G816" s="197"/>
      <c r="H816" s="197"/>
      <c r="I816" s="198" t="s">
        <v>2580</v>
      </c>
      <c r="J816" s="198"/>
      <c r="K816" s="198"/>
      <c r="L816" s="198" t="s">
        <v>2171</v>
      </c>
      <c r="M816" s="198"/>
      <c r="N816" s="198"/>
      <c r="O816" s="198"/>
      <c r="P816" s="198"/>
      <c r="R816" s="195" t="s">
        <v>2565</v>
      </c>
      <c r="S816" s="195"/>
      <c r="T816" s="195"/>
      <c r="U816" s="64">
        <v>13.06</v>
      </c>
    </row>
    <row r="817" spans="1:22">
      <c r="R817" s="195"/>
      <c r="S817" s="195"/>
      <c r="T817" s="195"/>
    </row>
    <row r="818" spans="1:22">
      <c r="B818" s="197" t="s">
        <v>2011</v>
      </c>
      <c r="C818" s="197"/>
      <c r="D818" s="197"/>
      <c r="E818" s="197"/>
      <c r="F818" s="197"/>
      <c r="G818" s="197"/>
      <c r="H818" s="197"/>
      <c r="I818" s="198" t="s">
        <v>2533</v>
      </c>
      <c r="J818" s="198"/>
      <c r="K818" s="198"/>
      <c r="L818" s="198" t="s">
        <v>1981</v>
      </c>
      <c r="M818" s="198"/>
      <c r="N818" s="198"/>
      <c r="O818" s="198"/>
      <c r="P818" s="198"/>
      <c r="R818" s="195" t="s">
        <v>2581</v>
      </c>
      <c r="S818" s="195"/>
      <c r="T818" s="195"/>
      <c r="U818" s="64">
        <v>144.68</v>
      </c>
    </row>
    <row r="819" spans="1:22">
      <c r="R819" s="195"/>
      <c r="S819" s="195"/>
      <c r="T819" s="195"/>
    </row>
    <row r="820" spans="1:22">
      <c r="B820" s="197" t="s">
        <v>2011</v>
      </c>
      <c r="C820" s="197"/>
      <c r="D820" s="197"/>
      <c r="E820" s="197"/>
      <c r="F820" s="197"/>
      <c r="G820" s="197"/>
      <c r="H820" s="197"/>
      <c r="I820" s="198" t="s">
        <v>2533</v>
      </c>
      <c r="J820" s="198"/>
      <c r="K820" s="198"/>
      <c r="L820" s="198" t="s">
        <v>1981</v>
      </c>
      <c r="M820" s="198"/>
      <c r="N820" s="198"/>
      <c r="O820" s="198"/>
      <c r="P820" s="198"/>
      <c r="R820" s="195" t="s">
        <v>2582</v>
      </c>
      <c r="S820" s="195"/>
      <c r="T820" s="195"/>
      <c r="U820" s="64">
        <v>25.53</v>
      </c>
    </row>
    <row r="821" spans="1:22">
      <c r="R821" s="195"/>
      <c r="S821" s="195"/>
      <c r="T821" s="195"/>
    </row>
    <row r="822" spans="1:22" ht="4.5" customHeight="1"/>
    <row r="823" spans="1:22" ht="11.25" customHeight="1"/>
    <row r="824" spans="1:22" ht="13.5" customHeight="1">
      <c r="A824" s="195" t="s">
        <v>2003</v>
      </c>
      <c r="B824" s="195"/>
      <c r="C824" s="195"/>
      <c r="D824" s="195"/>
      <c r="E824" s="195"/>
      <c r="F824" s="195"/>
      <c r="G824" s="195"/>
      <c r="H824" s="195"/>
      <c r="I824" s="195"/>
      <c r="J824" s="195"/>
      <c r="K824" s="195"/>
      <c r="L824" s="195"/>
      <c r="M824" s="195"/>
      <c r="P824" s="196" t="s">
        <v>2583</v>
      </c>
      <c r="Q824" s="196"/>
      <c r="R824" s="196"/>
      <c r="S824" s="196"/>
      <c r="T824" s="196"/>
      <c r="U824" s="196"/>
      <c r="V824" s="196"/>
    </row>
    <row r="825" spans="1:22" ht="20.25" customHeight="1">
      <c r="A825" s="199" t="s">
        <v>2005</v>
      </c>
      <c r="B825" s="199"/>
      <c r="C825" s="199"/>
      <c r="D825" s="199"/>
      <c r="E825" s="199"/>
      <c r="F825" s="199"/>
      <c r="G825" s="199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  <c r="T825" s="199"/>
      <c r="U825" s="199"/>
    </row>
    <row r="826" spans="1:22" ht="7.5" customHeight="1"/>
    <row r="827" spans="1:22">
      <c r="A827" s="200" t="s">
        <v>2557</v>
      </c>
      <c r="B827" s="200"/>
      <c r="C827" s="200"/>
      <c r="D827" s="200"/>
      <c r="E827" s="200"/>
      <c r="F827" s="200"/>
      <c r="G827" s="200"/>
      <c r="H827" s="200"/>
      <c r="I827" s="200"/>
      <c r="J827" s="200"/>
      <c r="K827" s="200"/>
      <c r="L827" s="200"/>
    </row>
    <row r="828" spans="1:22" ht="6" customHeight="1"/>
    <row r="829" spans="1:22">
      <c r="B829" s="197" t="s">
        <v>2011</v>
      </c>
      <c r="C829" s="197"/>
      <c r="D829" s="197"/>
      <c r="E829" s="197"/>
      <c r="F829" s="197"/>
      <c r="G829" s="197"/>
      <c r="H829" s="197"/>
      <c r="I829" s="198" t="s">
        <v>2584</v>
      </c>
      <c r="J829" s="198"/>
      <c r="K829" s="198"/>
      <c r="L829" s="198" t="s">
        <v>1981</v>
      </c>
      <c r="M829" s="198"/>
      <c r="N829" s="198"/>
      <c r="O829" s="198"/>
      <c r="P829" s="198"/>
      <c r="R829" s="195" t="s">
        <v>2581</v>
      </c>
      <c r="S829" s="195"/>
      <c r="T829" s="195"/>
      <c r="U829" s="64">
        <v>8.5</v>
      </c>
    </row>
    <row r="830" spans="1:22">
      <c r="R830" s="195"/>
      <c r="S830" s="195"/>
      <c r="T830" s="195"/>
    </row>
    <row r="831" spans="1:22">
      <c r="B831" s="197" t="s">
        <v>2011</v>
      </c>
      <c r="C831" s="197"/>
      <c r="D831" s="197"/>
      <c r="E831" s="197"/>
      <c r="F831" s="197"/>
      <c r="G831" s="197"/>
      <c r="H831" s="197"/>
      <c r="I831" s="198" t="s">
        <v>2584</v>
      </c>
      <c r="J831" s="198"/>
      <c r="K831" s="198"/>
      <c r="L831" s="198" t="s">
        <v>1981</v>
      </c>
      <c r="M831" s="198"/>
      <c r="N831" s="198"/>
      <c r="O831" s="198"/>
      <c r="P831" s="198"/>
      <c r="R831" s="195" t="s">
        <v>2582</v>
      </c>
      <c r="S831" s="195"/>
      <c r="T831" s="195"/>
      <c r="U831" s="64">
        <v>1.5</v>
      </c>
    </row>
    <row r="832" spans="1:22">
      <c r="R832" s="195"/>
      <c r="S832" s="195"/>
      <c r="T832" s="195"/>
    </row>
    <row r="833" spans="2:21">
      <c r="B833" s="197" t="s">
        <v>1929</v>
      </c>
      <c r="C833" s="197"/>
      <c r="D833" s="197"/>
      <c r="E833" s="197"/>
      <c r="F833" s="197"/>
      <c r="G833" s="197"/>
      <c r="H833" s="197"/>
      <c r="I833" s="198" t="s">
        <v>2585</v>
      </c>
      <c r="J833" s="198"/>
      <c r="K833" s="198"/>
      <c r="L833" s="198" t="s">
        <v>2171</v>
      </c>
      <c r="M833" s="198"/>
      <c r="N833" s="198"/>
      <c r="O833" s="198"/>
      <c r="P833" s="198"/>
      <c r="R833" s="195" t="s">
        <v>2564</v>
      </c>
      <c r="S833" s="195"/>
      <c r="T833" s="195"/>
      <c r="U833" s="64">
        <v>30</v>
      </c>
    </row>
    <row r="834" spans="2:21">
      <c r="R834" s="195"/>
      <c r="S834" s="195"/>
      <c r="T834" s="195"/>
    </row>
    <row r="835" spans="2:21">
      <c r="B835" s="197" t="s">
        <v>1929</v>
      </c>
      <c r="C835" s="197"/>
      <c r="D835" s="197"/>
      <c r="E835" s="197"/>
      <c r="F835" s="197"/>
      <c r="G835" s="197"/>
      <c r="H835" s="197"/>
      <c r="I835" s="198" t="s">
        <v>2585</v>
      </c>
      <c r="J835" s="198"/>
      <c r="K835" s="198"/>
      <c r="L835" s="198" t="s">
        <v>2171</v>
      </c>
      <c r="M835" s="198"/>
      <c r="N835" s="198"/>
      <c r="O835" s="198"/>
      <c r="P835" s="198"/>
      <c r="R835" s="195" t="s">
        <v>2565</v>
      </c>
      <c r="S835" s="195"/>
      <c r="T835" s="195"/>
      <c r="U835" s="64">
        <v>12.85</v>
      </c>
    </row>
    <row r="836" spans="2:21">
      <c r="R836" s="195"/>
      <c r="S836" s="195"/>
      <c r="T836" s="195"/>
    </row>
    <row r="837" spans="2:21">
      <c r="B837" s="197" t="s">
        <v>1929</v>
      </c>
      <c r="C837" s="197"/>
      <c r="D837" s="197"/>
      <c r="E837" s="197"/>
      <c r="F837" s="197"/>
      <c r="G837" s="197"/>
      <c r="H837" s="197"/>
      <c r="I837" s="198" t="s">
        <v>2109</v>
      </c>
      <c r="J837" s="198"/>
      <c r="K837" s="198"/>
      <c r="L837" s="198" t="s">
        <v>2110</v>
      </c>
      <c r="M837" s="198"/>
      <c r="N837" s="198"/>
      <c r="O837" s="198"/>
      <c r="P837" s="198"/>
      <c r="R837" s="195" t="s">
        <v>2586</v>
      </c>
      <c r="S837" s="195"/>
      <c r="T837" s="195"/>
      <c r="U837" s="64">
        <v>40.75</v>
      </c>
    </row>
    <row r="838" spans="2:21">
      <c r="R838" s="195"/>
      <c r="S838" s="195"/>
      <c r="T838" s="195"/>
    </row>
    <row r="839" spans="2:21">
      <c r="B839" s="197" t="s">
        <v>2127</v>
      </c>
      <c r="C839" s="197"/>
      <c r="D839" s="197"/>
      <c r="E839" s="197"/>
      <c r="F839" s="197"/>
      <c r="G839" s="197"/>
      <c r="H839" s="197"/>
      <c r="I839" s="198" t="s">
        <v>2587</v>
      </c>
      <c r="J839" s="198"/>
      <c r="K839" s="198"/>
      <c r="L839" s="198" t="s">
        <v>2441</v>
      </c>
      <c r="M839" s="198"/>
      <c r="N839" s="198"/>
      <c r="O839" s="198"/>
      <c r="P839" s="198"/>
      <c r="R839" s="195" t="s">
        <v>2588</v>
      </c>
      <c r="S839" s="195"/>
      <c r="T839" s="195"/>
      <c r="U839" s="64">
        <v>278.60000000000002</v>
      </c>
    </row>
    <row r="840" spans="2:21">
      <c r="R840" s="195"/>
      <c r="S840" s="195"/>
      <c r="T840" s="195"/>
    </row>
    <row r="841" spans="2:21">
      <c r="B841" s="197" t="s">
        <v>2127</v>
      </c>
      <c r="C841" s="197"/>
      <c r="D841" s="197"/>
      <c r="E841" s="197"/>
      <c r="F841" s="197"/>
      <c r="G841" s="197"/>
      <c r="H841" s="197"/>
      <c r="I841" s="198" t="s">
        <v>2131</v>
      </c>
      <c r="J841" s="198"/>
      <c r="K841" s="198"/>
      <c r="L841" s="198" t="s">
        <v>2441</v>
      </c>
      <c r="M841" s="198"/>
      <c r="N841" s="198"/>
      <c r="O841" s="198"/>
      <c r="P841" s="198"/>
      <c r="R841" s="195" t="s">
        <v>2589</v>
      </c>
      <c r="S841" s="195"/>
      <c r="T841" s="195"/>
      <c r="U841" s="64">
        <v>844.52</v>
      </c>
    </row>
    <row r="842" spans="2:21">
      <c r="R842" s="195"/>
      <c r="S842" s="195"/>
      <c r="T842" s="195"/>
    </row>
    <row r="843" spans="2:21">
      <c r="B843" s="197" t="s">
        <v>2127</v>
      </c>
      <c r="C843" s="197"/>
      <c r="D843" s="197"/>
      <c r="E843" s="197"/>
      <c r="F843" s="197"/>
      <c r="G843" s="197"/>
      <c r="H843" s="197"/>
      <c r="I843" s="198" t="s">
        <v>2131</v>
      </c>
      <c r="J843" s="198"/>
      <c r="K843" s="198"/>
      <c r="L843" s="198" t="s">
        <v>2441</v>
      </c>
      <c r="M843" s="198"/>
      <c r="N843" s="198"/>
      <c r="O843" s="198"/>
      <c r="P843" s="198"/>
      <c r="R843" s="195" t="s">
        <v>2590</v>
      </c>
      <c r="S843" s="195"/>
      <c r="T843" s="195"/>
      <c r="U843" s="64">
        <v>563.02</v>
      </c>
    </row>
    <row r="844" spans="2:21">
      <c r="R844" s="195"/>
      <c r="S844" s="195"/>
      <c r="T844" s="195"/>
    </row>
    <row r="845" spans="2:21">
      <c r="B845" s="197" t="s">
        <v>2127</v>
      </c>
      <c r="C845" s="197"/>
      <c r="D845" s="197"/>
      <c r="E845" s="197"/>
      <c r="F845" s="197"/>
      <c r="G845" s="197"/>
      <c r="H845" s="197"/>
      <c r="I845" s="198" t="s">
        <v>2591</v>
      </c>
      <c r="J845" s="198"/>
      <c r="K845" s="198"/>
      <c r="L845" s="198" t="s">
        <v>2441</v>
      </c>
      <c r="M845" s="198"/>
      <c r="N845" s="198"/>
      <c r="O845" s="198"/>
      <c r="P845" s="198"/>
      <c r="R845" s="195" t="s">
        <v>2592</v>
      </c>
      <c r="S845" s="195"/>
      <c r="T845" s="195"/>
      <c r="U845" s="64">
        <v>34.93</v>
      </c>
    </row>
    <row r="846" spans="2:21">
      <c r="R846" s="195"/>
      <c r="S846" s="195"/>
      <c r="T846" s="195"/>
    </row>
    <row r="847" spans="2:21">
      <c r="B847" s="197" t="s">
        <v>1933</v>
      </c>
      <c r="C847" s="197"/>
      <c r="D847" s="197"/>
      <c r="E847" s="197"/>
      <c r="F847" s="197"/>
      <c r="G847" s="197"/>
      <c r="H847" s="197"/>
      <c r="I847" s="198" t="s">
        <v>2580</v>
      </c>
      <c r="J847" s="198"/>
      <c r="K847" s="198"/>
      <c r="L847" s="198" t="s">
        <v>2171</v>
      </c>
      <c r="M847" s="198"/>
      <c r="N847" s="198"/>
      <c r="O847" s="198"/>
      <c r="P847" s="198"/>
      <c r="R847" s="195" t="s">
        <v>2564</v>
      </c>
      <c r="S847" s="195"/>
      <c r="T847" s="195"/>
      <c r="U847" s="64">
        <v>30.67</v>
      </c>
    </row>
    <row r="848" spans="2:21">
      <c r="R848" s="195"/>
      <c r="S848" s="195"/>
      <c r="T848" s="195"/>
    </row>
    <row r="849" spans="2:21">
      <c r="B849" s="197" t="s">
        <v>1933</v>
      </c>
      <c r="C849" s="197"/>
      <c r="D849" s="197"/>
      <c r="E849" s="197"/>
      <c r="F849" s="197"/>
      <c r="G849" s="197"/>
      <c r="H849" s="197"/>
      <c r="I849" s="198" t="s">
        <v>2580</v>
      </c>
      <c r="J849" s="198"/>
      <c r="K849" s="198"/>
      <c r="L849" s="198" t="s">
        <v>2171</v>
      </c>
      <c r="M849" s="198"/>
      <c r="N849" s="198"/>
      <c r="O849" s="198"/>
      <c r="P849" s="198"/>
      <c r="R849" s="195" t="s">
        <v>2565</v>
      </c>
      <c r="S849" s="195"/>
      <c r="T849" s="195"/>
      <c r="U849" s="64">
        <v>13.14</v>
      </c>
    </row>
    <row r="850" spans="2:21">
      <c r="R850" s="195"/>
      <c r="S850" s="195"/>
      <c r="T850" s="195"/>
    </row>
    <row r="851" spans="2:21">
      <c r="B851" s="197" t="s">
        <v>1933</v>
      </c>
      <c r="C851" s="197"/>
      <c r="D851" s="197"/>
      <c r="E851" s="197"/>
      <c r="F851" s="197"/>
      <c r="G851" s="197"/>
      <c r="H851" s="197"/>
      <c r="I851" s="198" t="s">
        <v>2593</v>
      </c>
      <c r="J851" s="198"/>
      <c r="K851" s="198"/>
      <c r="L851" s="198" t="s">
        <v>2223</v>
      </c>
      <c r="M851" s="198"/>
      <c r="N851" s="198"/>
      <c r="O851" s="198"/>
      <c r="P851" s="198"/>
      <c r="R851" s="195" t="s">
        <v>2594</v>
      </c>
      <c r="S851" s="195"/>
      <c r="T851" s="195"/>
      <c r="U851" s="64">
        <v>25</v>
      </c>
    </row>
    <row r="852" spans="2:21">
      <c r="R852" s="195"/>
      <c r="S852" s="195"/>
      <c r="T852" s="195"/>
    </row>
    <row r="853" spans="2:21">
      <c r="B853" s="197" t="s">
        <v>1933</v>
      </c>
      <c r="C853" s="197"/>
      <c r="D853" s="197"/>
      <c r="E853" s="197"/>
      <c r="F853" s="197"/>
      <c r="G853" s="197"/>
      <c r="H853" s="197"/>
      <c r="I853" s="198" t="s">
        <v>2593</v>
      </c>
      <c r="J853" s="198"/>
      <c r="K853" s="198"/>
      <c r="L853" s="198" t="s">
        <v>2223</v>
      </c>
      <c r="M853" s="198"/>
      <c r="N853" s="198"/>
      <c r="O853" s="198"/>
      <c r="P853" s="198"/>
      <c r="R853" s="195" t="s">
        <v>2595</v>
      </c>
      <c r="S853" s="195"/>
      <c r="T853" s="195"/>
      <c r="U853" s="64">
        <v>25</v>
      </c>
    </row>
    <row r="854" spans="2:21">
      <c r="R854" s="195"/>
      <c r="S854" s="195"/>
      <c r="T854" s="195"/>
    </row>
    <row r="855" spans="2:21">
      <c r="B855" s="197" t="s">
        <v>2057</v>
      </c>
      <c r="C855" s="197"/>
      <c r="D855" s="197"/>
      <c r="E855" s="197"/>
      <c r="F855" s="197"/>
      <c r="G855" s="197"/>
      <c r="H855" s="197"/>
      <c r="I855" s="198" t="s">
        <v>2580</v>
      </c>
      <c r="J855" s="198"/>
      <c r="K855" s="198"/>
      <c r="L855" s="198" t="s">
        <v>2171</v>
      </c>
      <c r="M855" s="198"/>
      <c r="N855" s="198"/>
      <c r="O855" s="198"/>
      <c r="P855" s="198"/>
      <c r="R855" s="195" t="s">
        <v>2596</v>
      </c>
      <c r="S855" s="195"/>
      <c r="T855" s="195"/>
      <c r="U855" s="64">
        <v>16.100000000000001</v>
      </c>
    </row>
    <row r="856" spans="2:21">
      <c r="R856" s="195"/>
      <c r="S856" s="195"/>
      <c r="T856" s="195"/>
    </row>
    <row r="857" spans="2:21">
      <c r="B857" s="197" t="s">
        <v>2057</v>
      </c>
      <c r="C857" s="197"/>
      <c r="D857" s="197"/>
      <c r="E857" s="197"/>
      <c r="F857" s="197"/>
      <c r="G857" s="197"/>
      <c r="H857" s="197"/>
      <c r="I857" s="198" t="s">
        <v>2580</v>
      </c>
      <c r="J857" s="198"/>
      <c r="K857" s="198"/>
      <c r="L857" s="198" t="s">
        <v>2171</v>
      </c>
      <c r="M857" s="198"/>
      <c r="N857" s="198"/>
      <c r="O857" s="198"/>
      <c r="P857" s="198"/>
      <c r="R857" s="195" t="s">
        <v>2597</v>
      </c>
      <c r="S857" s="195"/>
      <c r="T857" s="195"/>
      <c r="U857" s="64">
        <v>6.9</v>
      </c>
    </row>
    <row r="858" spans="2:21">
      <c r="R858" s="195"/>
      <c r="S858" s="195"/>
      <c r="T858" s="195"/>
    </row>
    <row r="859" spans="2:21">
      <c r="B859" s="197" t="s">
        <v>1937</v>
      </c>
      <c r="C859" s="197"/>
      <c r="D859" s="197"/>
      <c r="E859" s="197"/>
      <c r="F859" s="197"/>
      <c r="G859" s="197"/>
      <c r="H859" s="197"/>
      <c r="I859" s="198" t="s">
        <v>2598</v>
      </c>
      <c r="J859" s="198"/>
      <c r="K859" s="198"/>
      <c r="L859" s="198" t="s">
        <v>2441</v>
      </c>
      <c r="M859" s="198"/>
      <c r="N859" s="198"/>
      <c r="O859" s="198"/>
      <c r="P859" s="198"/>
      <c r="R859" s="198" t="s">
        <v>2599</v>
      </c>
      <c r="S859" s="198"/>
      <c r="T859" s="198"/>
      <c r="U859" s="64">
        <v>124.7</v>
      </c>
    </row>
    <row r="860" spans="2:21">
      <c r="B860" s="197" t="s">
        <v>2026</v>
      </c>
      <c r="C860" s="197"/>
      <c r="D860" s="197"/>
      <c r="E860" s="197"/>
      <c r="F860" s="197"/>
      <c r="G860" s="197"/>
      <c r="H860" s="197"/>
      <c r="I860" s="198" t="s">
        <v>2600</v>
      </c>
      <c r="J860" s="198"/>
      <c r="K860" s="198"/>
      <c r="L860" s="198" t="s">
        <v>2601</v>
      </c>
      <c r="M860" s="198"/>
      <c r="N860" s="198"/>
      <c r="O860" s="198"/>
      <c r="P860" s="198"/>
      <c r="R860" s="195" t="s">
        <v>2602</v>
      </c>
      <c r="S860" s="195"/>
      <c r="T860" s="195"/>
      <c r="U860" s="64">
        <v>27.93</v>
      </c>
    </row>
    <row r="861" spans="2:21">
      <c r="R861" s="195"/>
      <c r="S861" s="195"/>
      <c r="T861" s="195"/>
    </row>
    <row r="862" spans="2:21">
      <c r="B862" s="197" t="s">
        <v>2026</v>
      </c>
      <c r="C862" s="197"/>
      <c r="D862" s="197"/>
      <c r="E862" s="197"/>
      <c r="F862" s="197"/>
      <c r="G862" s="197"/>
      <c r="H862" s="197"/>
      <c r="I862" s="198" t="s">
        <v>2600</v>
      </c>
      <c r="J862" s="198"/>
      <c r="K862" s="198"/>
      <c r="L862" s="198" t="s">
        <v>2601</v>
      </c>
      <c r="M862" s="198"/>
      <c r="N862" s="198"/>
      <c r="O862" s="198"/>
      <c r="P862" s="198"/>
      <c r="R862" s="195" t="s">
        <v>2603</v>
      </c>
      <c r="S862" s="195"/>
      <c r="T862" s="195"/>
      <c r="U862" s="64">
        <v>19.95</v>
      </c>
    </row>
    <row r="863" spans="2:21">
      <c r="R863" s="195"/>
      <c r="S863" s="195"/>
      <c r="T863" s="195"/>
    </row>
    <row r="864" spans="2:21">
      <c r="B864" s="197" t="s">
        <v>2028</v>
      </c>
      <c r="C864" s="197"/>
      <c r="D864" s="197"/>
      <c r="E864" s="197"/>
      <c r="F864" s="197"/>
      <c r="G864" s="197"/>
      <c r="H864" s="197"/>
      <c r="I864" s="198" t="s">
        <v>2604</v>
      </c>
      <c r="J864" s="198"/>
      <c r="K864" s="198"/>
      <c r="L864" s="198" t="s">
        <v>2601</v>
      </c>
      <c r="M864" s="198"/>
      <c r="N864" s="198"/>
      <c r="O864" s="198"/>
      <c r="P864" s="198"/>
      <c r="R864" s="195" t="s">
        <v>2605</v>
      </c>
      <c r="S864" s="195"/>
      <c r="T864" s="195"/>
      <c r="U864" s="64">
        <v>188.93</v>
      </c>
    </row>
    <row r="865" spans="2:21">
      <c r="R865" s="195"/>
      <c r="S865" s="195"/>
      <c r="T865" s="195"/>
    </row>
    <row r="866" spans="2:21">
      <c r="B866" s="197" t="s">
        <v>2028</v>
      </c>
      <c r="C866" s="197"/>
      <c r="D866" s="197"/>
      <c r="E866" s="197"/>
      <c r="F866" s="197"/>
      <c r="G866" s="197"/>
      <c r="H866" s="197"/>
      <c r="I866" s="198" t="s">
        <v>2604</v>
      </c>
      <c r="J866" s="198"/>
      <c r="K866" s="198"/>
      <c r="L866" s="198" t="s">
        <v>2601</v>
      </c>
      <c r="M866" s="198"/>
      <c r="N866" s="198"/>
      <c r="O866" s="198"/>
      <c r="P866" s="198"/>
      <c r="R866" s="195" t="s">
        <v>2606</v>
      </c>
      <c r="S866" s="195"/>
      <c r="T866" s="195"/>
      <c r="U866" s="64">
        <v>134.94999999999999</v>
      </c>
    </row>
    <row r="867" spans="2:21">
      <c r="R867" s="195"/>
      <c r="S867" s="195"/>
      <c r="T867" s="195"/>
    </row>
    <row r="868" spans="2:21">
      <c r="B868" s="197" t="s">
        <v>1941</v>
      </c>
      <c r="C868" s="197"/>
      <c r="D868" s="197"/>
      <c r="E868" s="197"/>
      <c r="F868" s="197"/>
      <c r="G868" s="197"/>
      <c r="H868" s="197"/>
      <c r="I868" s="198" t="s">
        <v>2607</v>
      </c>
      <c r="J868" s="198"/>
      <c r="K868" s="198"/>
      <c r="L868" s="198" t="s">
        <v>2171</v>
      </c>
      <c r="M868" s="198"/>
      <c r="N868" s="198"/>
      <c r="O868" s="198"/>
      <c r="P868" s="198"/>
      <c r="R868" s="195" t="s">
        <v>2564</v>
      </c>
      <c r="S868" s="195"/>
      <c r="T868" s="195"/>
      <c r="U868" s="64">
        <v>20.9</v>
      </c>
    </row>
    <row r="869" spans="2:21">
      <c r="R869" s="195"/>
      <c r="S869" s="195"/>
      <c r="T869" s="195"/>
    </row>
    <row r="870" spans="2:21">
      <c r="B870" s="197" t="s">
        <v>1941</v>
      </c>
      <c r="C870" s="197"/>
      <c r="D870" s="197"/>
      <c r="E870" s="197"/>
      <c r="F870" s="197"/>
      <c r="G870" s="197"/>
      <c r="H870" s="197"/>
      <c r="I870" s="198" t="s">
        <v>2607</v>
      </c>
      <c r="J870" s="198"/>
      <c r="K870" s="198"/>
      <c r="L870" s="198" t="s">
        <v>2171</v>
      </c>
      <c r="M870" s="198"/>
      <c r="N870" s="198"/>
      <c r="O870" s="198"/>
      <c r="P870" s="198"/>
      <c r="R870" s="195" t="s">
        <v>2565</v>
      </c>
      <c r="S870" s="195"/>
      <c r="T870" s="195"/>
      <c r="U870" s="64">
        <v>8.9499999999999993</v>
      </c>
    </row>
    <row r="871" spans="2:21">
      <c r="R871" s="195"/>
      <c r="S871" s="195"/>
      <c r="T871" s="195"/>
    </row>
    <row r="872" spans="2:21">
      <c r="B872" s="197" t="s">
        <v>1941</v>
      </c>
      <c r="C872" s="197"/>
      <c r="D872" s="197"/>
      <c r="E872" s="197"/>
      <c r="F872" s="197"/>
      <c r="G872" s="197"/>
      <c r="H872" s="197"/>
      <c r="I872" s="198" t="s">
        <v>2608</v>
      </c>
      <c r="J872" s="198"/>
      <c r="K872" s="198"/>
      <c r="L872" s="198" t="s">
        <v>1981</v>
      </c>
      <c r="M872" s="198"/>
      <c r="N872" s="198"/>
      <c r="O872" s="198"/>
      <c r="P872" s="198"/>
      <c r="R872" s="195" t="s">
        <v>2609</v>
      </c>
      <c r="S872" s="195"/>
      <c r="T872" s="195"/>
      <c r="U872" s="64">
        <v>102.77</v>
      </c>
    </row>
    <row r="873" spans="2:21">
      <c r="R873" s="195"/>
      <c r="S873" s="195"/>
      <c r="T873" s="195"/>
    </row>
    <row r="874" spans="2:21">
      <c r="B874" s="197" t="s">
        <v>1941</v>
      </c>
      <c r="C874" s="197"/>
      <c r="D874" s="197"/>
      <c r="E874" s="197"/>
      <c r="F874" s="197"/>
      <c r="G874" s="197"/>
      <c r="H874" s="197"/>
      <c r="I874" s="198" t="s">
        <v>2608</v>
      </c>
      <c r="J874" s="198"/>
      <c r="K874" s="198"/>
      <c r="L874" s="198" t="s">
        <v>1981</v>
      </c>
      <c r="M874" s="198"/>
      <c r="N874" s="198"/>
      <c r="O874" s="198"/>
      <c r="P874" s="198"/>
      <c r="R874" s="195" t="s">
        <v>2610</v>
      </c>
      <c r="S874" s="195"/>
      <c r="T874" s="195"/>
      <c r="U874" s="64">
        <v>18.14</v>
      </c>
    </row>
    <row r="875" spans="2:21">
      <c r="R875" s="195"/>
      <c r="S875" s="195"/>
      <c r="T875" s="195"/>
    </row>
    <row r="876" spans="2:21">
      <c r="B876" s="197" t="s">
        <v>1941</v>
      </c>
      <c r="C876" s="197"/>
      <c r="D876" s="197"/>
      <c r="E876" s="197"/>
      <c r="F876" s="197"/>
      <c r="G876" s="197"/>
      <c r="H876" s="197"/>
      <c r="I876" s="198" t="s">
        <v>2611</v>
      </c>
      <c r="J876" s="198"/>
      <c r="K876" s="198"/>
      <c r="L876" s="198" t="s">
        <v>1948</v>
      </c>
      <c r="M876" s="198"/>
      <c r="N876" s="198"/>
      <c r="O876" s="198"/>
      <c r="P876" s="198"/>
      <c r="R876" s="198" t="s">
        <v>2035</v>
      </c>
      <c r="S876" s="198"/>
      <c r="T876" s="198"/>
      <c r="U876" s="64">
        <v>55.97</v>
      </c>
    </row>
    <row r="877" spans="2:21">
      <c r="B877" s="197" t="s">
        <v>1941</v>
      </c>
      <c r="C877" s="197"/>
      <c r="D877" s="197"/>
      <c r="E877" s="197"/>
      <c r="F877" s="197"/>
      <c r="G877" s="197"/>
      <c r="H877" s="197"/>
      <c r="I877" s="198" t="s">
        <v>2612</v>
      </c>
      <c r="J877" s="198"/>
      <c r="K877" s="198"/>
      <c r="L877" s="198" t="s">
        <v>1948</v>
      </c>
      <c r="M877" s="198"/>
      <c r="N877" s="198"/>
      <c r="O877" s="198"/>
      <c r="P877" s="198"/>
      <c r="R877" s="198" t="s">
        <v>2428</v>
      </c>
      <c r="S877" s="198"/>
      <c r="T877" s="198"/>
      <c r="U877" s="64">
        <v>416.66</v>
      </c>
    </row>
    <row r="878" spans="2:21">
      <c r="B878" s="197" t="s">
        <v>1941</v>
      </c>
      <c r="C878" s="197"/>
      <c r="D878" s="197"/>
      <c r="E878" s="197"/>
      <c r="F878" s="197"/>
      <c r="G878" s="197"/>
      <c r="H878" s="197"/>
      <c r="I878" s="198" t="s">
        <v>2613</v>
      </c>
      <c r="J878" s="198"/>
      <c r="K878" s="198"/>
      <c r="L878" s="198" t="s">
        <v>1919</v>
      </c>
      <c r="M878" s="198"/>
      <c r="N878" s="198"/>
      <c r="O878" s="198"/>
      <c r="P878" s="198"/>
      <c r="R878" s="195" t="s">
        <v>2614</v>
      </c>
      <c r="S878" s="195"/>
      <c r="T878" s="195"/>
      <c r="U878" s="64">
        <v>91.44</v>
      </c>
    </row>
    <row r="879" spans="2:21">
      <c r="R879" s="195"/>
      <c r="S879" s="195"/>
      <c r="T879" s="195"/>
    </row>
    <row r="880" spans="2:21">
      <c r="B880" s="197" t="s">
        <v>1941</v>
      </c>
      <c r="C880" s="197"/>
      <c r="D880" s="197"/>
      <c r="E880" s="197"/>
      <c r="F880" s="197"/>
      <c r="G880" s="197"/>
      <c r="H880" s="197"/>
      <c r="I880" s="198" t="s">
        <v>2613</v>
      </c>
      <c r="J880" s="198"/>
      <c r="K880" s="198"/>
      <c r="L880" s="198" t="s">
        <v>1919</v>
      </c>
      <c r="M880" s="198"/>
      <c r="N880" s="198"/>
      <c r="O880" s="198"/>
      <c r="P880" s="198"/>
      <c r="R880" s="195" t="s">
        <v>2615</v>
      </c>
      <c r="S880" s="195"/>
      <c r="T880" s="195"/>
      <c r="U880" s="64">
        <v>16.14</v>
      </c>
    </row>
    <row r="881" spans="1:22">
      <c r="R881" s="195"/>
      <c r="S881" s="195"/>
      <c r="T881" s="195"/>
    </row>
    <row r="882" spans="1:22">
      <c r="B882" s="197" t="s">
        <v>2041</v>
      </c>
      <c r="C882" s="197"/>
      <c r="D882" s="197"/>
      <c r="E882" s="197"/>
      <c r="F882" s="197"/>
      <c r="G882" s="197"/>
      <c r="H882" s="197"/>
      <c r="I882" s="198" t="s">
        <v>1966</v>
      </c>
      <c r="J882" s="198"/>
      <c r="K882" s="198"/>
      <c r="L882" s="198" t="s">
        <v>1960</v>
      </c>
      <c r="M882" s="198"/>
      <c r="N882" s="198"/>
      <c r="O882" s="198"/>
      <c r="P882" s="198"/>
      <c r="R882" s="198" t="s">
        <v>2616</v>
      </c>
      <c r="S882" s="198"/>
      <c r="T882" s="198"/>
      <c r="U882" s="64">
        <v>92</v>
      </c>
    </row>
    <row r="883" spans="1:22">
      <c r="B883" s="197" t="s">
        <v>2041</v>
      </c>
      <c r="C883" s="197"/>
      <c r="D883" s="197"/>
      <c r="E883" s="197"/>
      <c r="F883" s="197"/>
      <c r="G883" s="197"/>
      <c r="H883" s="197"/>
      <c r="I883" s="198" t="s">
        <v>2617</v>
      </c>
      <c r="J883" s="198"/>
      <c r="K883" s="198"/>
      <c r="L883" s="198" t="s">
        <v>2160</v>
      </c>
      <c r="M883" s="198"/>
      <c r="N883" s="198"/>
      <c r="O883" s="198"/>
      <c r="P883" s="198"/>
      <c r="R883" s="198" t="s">
        <v>2567</v>
      </c>
      <c r="S883" s="198"/>
      <c r="T883" s="198"/>
      <c r="U883" s="64">
        <v>422.41</v>
      </c>
    </row>
    <row r="884" spans="1:22">
      <c r="B884" s="197" t="s">
        <v>2041</v>
      </c>
      <c r="C884" s="197"/>
      <c r="D884" s="197"/>
      <c r="E884" s="197"/>
      <c r="F884" s="197"/>
      <c r="G884" s="197"/>
      <c r="H884" s="197"/>
      <c r="I884" s="198" t="s">
        <v>2618</v>
      </c>
      <c r="J884" s="198"/>
      <c r="K884" s="198"/>
      <c r="L884" s="198" t="s">
        <v>1939</v>
      </c>
      <c r="M884" s="198"/>
      <c r="N884" s="198"/>
      <c r="O884" s="198"/>
      <c r="P884" s="198"/>
      <c r="R884" s="195" t="s">
        <v>2619</v>
      </c>
      <c r="S884" s="195"/>
      <c r="T884" s="195"/>
      <c r="U884" s="64">
        <v>347.4</v>
      </c>
    </row>
    <row r="885" spans="1:22">
      <c r="R885" s="195"/>
      <c r="S885" s="195"/>
      <c r="T885" s="195"/>
    </row>
    <row r="886" spans="1:22" ht="4.5" customHeight="1"/>
    <row r="887" spans="1:22" ht="11.25" customHeight="1"/>
    <row r="888" spans="1:22" ht="13.5" customHeight="1">
      <c r="A888" s="195" t="s">
        <v>2003</v>
      </c>
      <c r="B888" s="195"/>
      <c r="C888" s="195"/>
      <c r="D888" s="195"/>
      <c r="E888" s="195"/>
      <c r="F888" s="195"/>
      <c r="G888" s="195"/>
      <c r="H888" s="195"/>
      <c r="I888" s="195"/>
      <c r="J888" s="195"/>
      <c r="K888" s="195"/>
      <c r="L888" s="195"/>
      <c r="M888" s="195"/>
      <c r="P888" s="196" t="s">
        <v>2620</v>
      </c>
      <c r="Q888" s="196"/>
      <c r="R888" s="196"/>
      <c r="S888" s="196"/>
      <c r="T888" s="196"/>
      <c r="U888" s="196"/>
      <c r="V888" s="196"/>
    </row>
    <row r="889" spans="1:22" ht="20.25" customHeight="1">
      <c r="A889" s="199" t="s">
        <v>2005</v>
      </c>
      <c r="B889" s="199"/>
      <c r="C889" s="199"/>
      <c r="D889" s="199"/>
      <c r="E889" s="199"/>
      <c r="F889" s="199"/>
      <c r="G889" s="199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199"/>
    </row>
    <row r="890" spans="1:22" ht="7.5" customHeight="1"/>
    <row r="891" spans="1:22">
      <c r="A891" s="200" t="s">
        <v>2557</v>
      </c>
      <c r="B891" s="200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</row>
    <row r="892" spans="1:22" ht="6" customHeight="1"/>
    <row r="893" spans="1:22">
      <c r="B893" s="197" t="s">
        <v>2041</v>
      </c>
      <c r="C893" s="197"/>
      <c r="D893" s="197"/>
      <c r="E893" s="197"/>
      <c r="F893" s="197"/>
      <c r="G893" s="197"/>
      <c r="H893" s="197"/>
      <c r="I893" s="198" t="s">
        <v>2618</v>
      </c>
      <c r="J893" s="198"/>
      <c r="K893" s="198"/>
      <c r="L893" s="198" t="s">
        <v>1939</v>
      </c>
      <c r="M893" s="198"/>
      <c r="N893" s="198"/>
      <c r="O893" s="198"/>
      <c r="P893" s="198"/>
      <c r="R893" s="195" t="s">
        <v>2621</v>
      </c>
      <c r="S893" s="195"/>
      <c r="T893" s="195"/>
      <c r="U893" s="64">
        <v>231.6</v>
      </c>
    </row>
    <row r="894" spans="1:22">
      <c r="R894" s="195"/>
      <c r="S894" s="195"/>
      <c r="T894" s="195"/>
    </row>
    <row r="895" spans="1:22">
      <c r="B895" s="197" t="s">
        <v>2066</v>
      </c>
      <c r="C895" s="197"/>
      <c r="D895" s="197"/>
      <c r="E895" s="197"/>
      <c r="F895" s="197"/>
      <c r="G895" s="197"/>
      <c r="H895" s="197"/>
      <c r="I895" s="198" t="s">
        <v>2622</v>
      </c>
      <c r="J895" s="198"/>
      <c r="K895" s="198"/>
      <c r="L895" s="198" t="s">
        <v>2171</v>
      </c>
      <c r="M895" s="198"/>
      <c r="N895" s="198"/>
      <c r="O895" s="198"/>
      <c r="P895" s="198"/>
      <c r="R895" s="195" t="s">
        <v>2564</v>
      </c>
      <c r="S895" s="195"/>
      <c r="T895" s="195"/>
      <c r="U895" s="64">
        <v>29.65</v>
      </c>
    </row>
    <row r="896" spans="1:22">
      <c r="R896" s="195"/>
      <c r="S896" s="195"/>
      <c r="T896" s="195"/>
    </row>
    <row r="897" spans="1:21">
      <c r="B897" s="197" t="s">
        <v>2066</v>
      </c>
      <c r="C897" s="197"/>
      <c r="D897" s="197"/>
      <c r="E897" s="197"/>
      <c r="F897" s="197"/>
      <c r="G897" s="197"/>
      <c r="H897" s="197"/>
      <c r="I897" s="198" t="s">
        <v>2622</v>
      </c>
      <c r="J897" s="198"/>
      <c r="K897" s="198"/>
      <c r="L897" s="198" t="s">
        <v>2171</v>
      </c>
      <c r="M897" s="198"/>
      <c r="N897" s="198"/>
      <c r="O897" s="198"/>
      <c r="P897" s="198"/>
      <c r="R897" s="195" t="s">
        <v>2565</v>
      </c>
      <c r="S897" s="195"/>
      <c r="T897" s="195"/>
      <c r="U897" s="64">
        <v>12.7</v>
      </c>
    </row>
    <row r="898" spans="1:21">
      <c r="R898" s="195"/>
      <c r="S898" s="195"/>
      <c r="T898" s="195"/>
    </row>
    <row r="899" spans="1:21" ht="6" customHeight="1"/>
    <row r="900" spans="1:21">
      <c r="D900" s="63" t="s">
        <v>1</v>
      </c>
      <c r="F900" s="63" t="s">
        <v>1</v>
      </c>
      <c r="H900" s="63" t="s">
        <v>1</v>
      </c>
      <c r="O900" s="191" t="s">
        <v>2557</v>
      </c>
      <c r="P900" s="191"/>
      <c r="Q900" s="191"/>
      <c r="R900" s="191"/>
      <c r="S900" s="191"/>
      <c r="U900" s="65">
        <v>5771.83</v>
      </c>
    </row>
    <row r="901" spans="1:21">
      <c r="A901" s="200" t="s">
        <v>2623</v>
      </c>
      <c r="B901" s="200"/>
      <c r="C901" s="200"/>
      <c r="D901" s="200"/>
      <c r="E901" s="200"/>
      <c r="F901" s="200"/>
      <c r="G901" s="200"/>
      <c r="H901" s="200"/>
      <c r="I901" s="200"/>
      <c r="J901" s="200"/>
      <c r="K901" s="200"/>
      <c r="L901" s="200"/>
    </row>
    <row r="902" spans="1:21" ht="6" customHeight="1"/>
    <row r="903" spans="1:21">
      <c r="B903" s="197" t="s">
        <v>1917</v>
      </c>
      <c r="C903" s="197"/>
      <c r="D903" s="197"/>
      <c r="E903" s="197"/>
      <c r="F903" s="197"/>
      <c r="G903" s="197"/>
      <c r="H903" s="197"/>
      <c r="I903" s="198" t="s">
        <v>2624</v>
      </c>
      <c r="J903" s="198"/>
      <c r="K903" s="198"/>
      <c r="L903" s="198" t="s">
        <v>1981</v>
      </c>
      <c r="M903" s="198"/>
      <c r="N903" s="198"/>
      <c r="O903" s="198"/>
      <c r="P903" s="198"/>
      <c r="R903" s="195" t="s">
        <v>2625</v>
      </c>
      <c r="S903" s="195"/>
      <c r="T903" s="195"/>
      <c r="U903" s="64">
        <v>56.98</v>
      </c>
    </row>
    <row r="904" spans="1:21">
      <c r="R904" s="195"/>
      <c r="S904" s="195"/>
      <c r="T904" s="195"/>
    </row>
    <row r="905" spans="1:21">
      <c r="B905" s="197" t="s">
        <v>1917</v>
      </c>
      <c r="C905" s="197"/>
      <c r="D905" s="197"/>
      <c r="E905" s="197"/>
      <c r="F905" s="197"/>
      <c r="G905" s="197"/>
      <c r="H905" s="197"/>
      <c r="I905" s="198" t="s">
        <v>2626</v>
      </c>
      <c r="J905" s="198"/>
      <c r="K905" s="198"/>
      <c r="L905" s="198" t="s">
        <v>2627</v>
      </c>
      <c r="M905" s="198"/>
      <c r="N905" s="198"/>
      <c r="O905" s="198"/>
      <c r="P905" s="198"/>
      <c r="R905" s="198" t="s">
        <v>2628</v>
      </c>
      <c r="S905" s="198"/>
      <c r="T905" s="198"/>
      <c r="U905" s="64">
        <v>11.99</v>
      </c>
    </row>
    <row r="906" spans="1:21">
      <c r="B906" s="197" t="s">
        <v>1917</v>
      </c>
      <c r="C906" s="197"/>
      <c r="D906" s="197"/>
      <c r="E906" s="197"/>
      <c r="F906" s="197"/>
      <c r="G906" s="197"/>
      <c r="H906" s="197"/>
      <c r="I906" s="198" t="s">
        <v>1969</v>
      </c>
      <c r="J906" s="198"/>
      <c r="K906" s="198"/>
      <c r="L906" s="198" t="s">
        <v>1919</v>
      </c>
      <c r="M906" s="198"/>
      <c r="N906" s="198"/>
      <c r="O906" s="198"/>
      <c r="P906" s="198"/>
      <c r="R906" s="198" t="s">
        <v>2629</v>
      </c>
      <c r="S906" s="198"/>
      <c r="T906" s="198"/>
      <c r="U906" s="64">
        <v>78.14</v>
      </c>
    </row>
    <row r="907" spans="1:21">
      <c r="B907" s="197" t="s">
        <v>1951</v>
      </c>
      <c r="C907" s="197"/>
      <c r="D907" s="197"/>
      <c r="E907" s="197"/>
      <c r="F907" s="197"/>
      <c r="G907" s="197"/>
      <c r="H907" s="197"/>
      <c r="I907" s="198" t="s">
        <v>2630</v>
      </c>
      <c r="J907" s="198"/>
      <c r="K907" s="198"/>
      <c r="L907" s="198" t="s">
        <v>1981</v>
      </c>
      <c r="M907" s="198"/>
      <c r="N907" s="198"/>
      <c r="O907" s="198"/>
      <c r="P907" s="198"/>
      <c r="R907" s="198" t="s">
        <v>2631</v>
      </c>
      <c r="S907" s="198"/>
      <c r="T907" s="198"/>
      <c r="U907" s="64">
        <v>10</v>
      </c>
    </row>
    <row r="908" spans="1:21">
      <c r="B908" s="197" t="s">
        <v>1954</v>
      </c>
      <c r="C908" s="197"/>
      <c r="D908" s="197"/>
      <c r="E908" s="197"/>
      <c r="F908" s="197"/>
      <c r="G908" s="197"/>
      <c r="H908" s="197"/>
      <c r="I908" s="195" t="s">
        <v>2377</v>
      </c>
      <c r="J908" s="195"/>
      <c r="K908" s="195"/>
      <c r="L908" s="198" t="s">
        <v>1981</v>
      </c>
      <c r="M908" s="198"/>
      <c r="N908" s="198"/>
      <c r="O908" s="198"/>
      <c r="P908" s="198"/>
      <c r="R908" s="198" t="s">
        <v>2632</v>
      </c>
      <c r="S908" s="198"/>
      <c r="T908" s="198"/>
      <c r="U908" s="64">
        <v>70</v>
      </c>
    </row>
    <row r="909" spans="1:21">
      <c r="I909" s="195"/>
      <c r="J909" s="195"/>
      <c r="K909" s="195"/>
    </row>
    <row r="910" spans="1:21">
      <c r="B910" s="197" t="s">
        <v>1921</v>
      </c>
      <c r="C910" s="197"/>
      <c r="D910" s="197"/>
      <c r="E910" s="197"/>
      <c r="F910" s="197"/>
      <c r="G910" s="197"/>
      <c r="H910" s="197"/>
      <c r="I910" s="198" t="s">
        <v>2633</v>
      </c>
      <c r="J910" s="198"/>
      <c r="K910" s="198"/>
      <c r="L910" s="198" t="s">
        <v>2627</v>
      </c>
      <c r="M910" s="198"/>
      <c r="N910" s="198"/>
      <c r="O910" s="198"/>
      <c r="P910" s="198"/>
      <c r="R910" s="198" t="s">
        <v>2628</v>
      </c>
      <c r="S910" s="198"/>
      <c r="T910" s="198"/>
      <c r="U910" s="64">
        <v>139.88999999999999</v>
      </c>
    </row>
    <row r="911" spans="1:21">
      <c r="B911" s="197" t="s">
        <v>1985</v>
      </c>
      <c r="C911" s="197"/>
      <c r="D911" s="197"/>
      <c r="E911" s="197"/>
      <c r="F911" s="197"/>
      <c r="G911" s="197"/>
      <c r="H911" s="197"/>
      <c r="I911" s="198" t="s">
        <v>2131</v>
      </c>
      <c r="J911" s="198"/>
      <c r="K911" s="198"/>
      <c r="L911" s="198" t="s">
        <v>2634</v>
      </c>
      <c r="M911" s="198"/>
      <c r="N911" s="198"/>
      <c r="O911" s="198"/>
      <c r="P911" s="198"/>
      <c r="R911" s="195" t="s">
        <v>2635</v>
      </c>
      <c r="S911" s="195"/>
      <c r="T911" s="195"/>
      <c r="U911" s="64">
        <v>436.01</v>
      </c>
    </row>
    <row r="912" spans="1:21">
      <c r="R912" s="195"/>
      <c r="S912" s="195"/>
      <c r="T912" s="195"/>
    </row>
    <row r="913" spans="1:21">
      <c r="B913" s="197" t="s">
        <v>1993</v>
      </c>
      <c r="C913" s="197"/>
      <c r="D913" s="197"/>
      <c r="E913" s="197"/>
      <c r="F913" s="197"/>
      <c r="G913" s="197"/>
      <c r="H913" s="197"/>
      <c r="I913" s="198" t="s">
        <v>2636</v>
      </c>
      <c r="J913" s="198"/>
      <c r="K913" s="198"/>
      <c r="L913" s="198" t="s">
        <v>2634</v>
      </c>
      <c r="M913" s="198"/>
      <c r="N913" s="198"/>
      <c r="O913" s="198"/>
      <c r="P913" s="198"/>
      <c r="R913" s="198" t="s">
        <v>2637</v>
      </c>
      <c r="S913" s="198"/>
      <c r="T913" s="198"/>
      <c r="U913" s="64">
        <v>165</v>
      </c>
    </row>
    <row r="914" spans="1:21">
      <c r="B914" s="197" t="s">
        <v>1995</v>
      </c>
      <c r="C914" s="197"/>
      <c r="D914" s="197"/>
      <c r="E914" s="197"/>
      <c r="F914" s="197"/>
      <c r="G914" s="197"/>
      <c r="H914" s="197"/>
      <c r="I914" s="198" t="s">
        <v>2638</v>
      </c>
      <c r="J914" s="198"/>
      <c r="K914" s="198"/>
      <c r="L914" s="198" t="s">
        <v>2627</v>
      </c>
      <c r="M914" s="198"/>
      <c r="N914" s="198"/>
      <c r="O914" s="198"/>
      <c r="P914" s="198"/>
      <c r="R914" s="198" t="s">
        <v>2639</v>
      </c>
      <c r="S914" s="198"/>
      <c r="T914" s="198"/>
      <c r="U914" s="64">
        <v>393.99</v>
      </c>
    </row>
    <row r="915" spans="1:21">
      <c r="B915" s="197" t="s">
        <v>1995</v>
      </c>
      <c r="C915" s="197"/>
      <c r="D915" s="197"/>
      <c r="E915" s="197"/>
      <c r="F915" s="197"/>
      <c r="G915" s="197"/>
      <c r="H915" s="197"/>
      <c r="I915" s="198" t="s">
        <v>2640</v>
      </c>
      <c r="J915" s="198"/>
      <c r="K915" s="198"/>
      <c r="L915" s="198" t="s">
        <v>2627</v>
      </c>
      <c r="M915" s="198"/>
      <c r="N915" s="198"/>
      <c r="O915" s="198"/>
      <c r="P915" s="198"/>
      <c r="R915" s="195" t="s">
        <v>2641</v>
      </c>
      <c r="S915" s="195"/>
      <c r="T915" s="195"/>
      <c r="U915" s="64">
        <v>238.5</v>
      </c>
    </row>
    <row r="916" spans="1:21">
      <c r="R916" s="195"/>
      <c r="S916" s="195"/>
      <c r="T916" s="195"/>
    </row>
    <row r="917" spans="1:21">
      <c r="B917" s="197" t="s">
        <v>1998</v>
      </c>
      <c r="C917" s="197"/>
      <c r="D917" s="197"/>
      <c r="E917" s="197"/>
      <c r="F917" s="197"/>
      <c r="G917" s="197"/>
      <c r="H917" s="197"/>
      <c r="I917" s="198" t="s">
        <v>2642</v>
      </c>
      <c r="J917" s="198"/>
      <c r="K917" s="198"/>
      <c r="L917" s="198" t="s">
        <v>1948</v>
      </c>
      <c r="M917" s="198"/>
      <c r="N917" s="198"/>
      <c r="O917" s="198"/>
      <c r="P917" s="198"/>
      <c r="R917" s="198" t="s">
        <v>2035</v>
      </c>
      <c r="S917" s="198"/>
      <c r="T917" s="198"/>
      <c r="U917" s="64">
        <v>55.95</v>
      </c>
    </row>
    <row r="918" spans="1:21">
      <c r="B918" s="197" t="s">
        <v>1998</v>
      </c>
      <c r="C918" s="197"/>
      <c r="D918" s="197"/>
      <c r="E918" s="197"/>
      <c r="F918" s="197"/>
      <c r="G918" s="197"/>
      <c r="H918" s="197"/>
      <c r="I918" s="198" t="s">
        <v>2643</v>
      </c>
      <c r="J918" s="198"/>
      <c r="K918" s="198"/>
      <c r="L918" s="198" t="s">
        <v>1948</v>
      </c>
      <c r="M918" s="198"/>
      <c r="N918" s="198"/>
      <c r="O918" s="198"/>
      <c r="P918" s="198"/>
      <c r="R918" s="198" t="s">
        <v>2428</v>
      </c>
      <c r="S918" s="198"/>
      <c r="T918" s="198"/>
      <c r="U918" s="64">
        <v>22.48</v>
      </c>
    </row>
    <row r="919" spans="1:21">
      <c r="B919" s="197" t="s">
        <v>1923</v>
      </c>
      <c r="C919" s="197"/>
      <c r="D919" s="197"/>
      <c r="E919" s="197"/>
      <c r="F919" s="197"/>
      <c r="G919" s="197"/>
      <c r="H919" s="197"/>
      <c r="I919" s="198" t="s">
        <v>1969</v>
      </c>
      <c r="J919" s="198"/>
      <c r="K919" s="198"/>
      <c r="L919" s="198" t="s">
        <v>1919</v>
      </c>
      <c r="M919" s="198"/>
      <c r="N919" s="198"/>
      <c r="O919" s="198"/>
      <c r="P919" s="198"/>
      <c r="R919" s="198" t="s">
        <v>2644</v>
      </c>
      <c r="S919" s="198"/>
      <c r="T919" s="198"/>
      <c r="U919" s="64">
        <v>74.790000000000006</v>
      </c>
    </row>
    <row r="920" spans="1:21">
      <c r="B920" s="197" t="s">
        <v>2018</v>
      </c>
      <c r="C920" s="197"/>
      <c r="D920" s="197"/>
      <c r="E920" s="197"/>
      <c r="F920" s="197"/>
      <c r="G920" s="197"/>
      <c r="H920" s="197"/>
      <c r="I920" s="198" t="s">
        <v>2645</v>
      </c>
      <c r="J920" s="198"/>
      <c r="K920" s="198"/>
      <c r="L920" s="198" t="s">
        <v>1981</v>
      </c>
      <c r="M920" s="198"/>
      <c r="N920" s="198"/>
      <c r="O920" s="198"/>
      <c r="P920" s="198"/>
      <c r="R920" s="198" t="s">
        <v>2646</v>
      </c>
      <c r="S920" s="198"/>
      <c r="T920" s="198"/>
      <c r="U920" s="64">
        <v>228</v>
      </c>
    </row>
    <row r="921" spans="1:21">
      <c r="B921" s="197" t="s">
        <v>2018</v>
      </c>
      <c r="C921" s="197"/>
      <c r="D921" s="197"/>
      <c r="E921" s="197"/>
      <c r="F921" s="197"/>
      <c r="G921" s="197"/>
      <c r="H921" s="197"/>
      <c r="I921" s="198" t="s">
        <v>2009</v>
      </c>
      <c r="J921" s="198"/>
      <c r="K921" s="198"/>
      <c r="L921" s="198" t="s">
        <v>1948</v>
      </c>
      <c r="M921" s="198"/>
      <c r="N921" s="198"/>
      <c r="O921" s="198"/>
      <c r="P921" s="198"/>
      <c r="R921" s="198" t="s">
        <v>2647</v>
      </c>
      <c r="S921" s="198"/>
      <c r="T921" s="198"/>
      <c r="U921" s="64">
        <v>32.200000000000003</v>
      </c>
    </row>
    <row r="922" spans="1:21">
      <c r="B922" s="197" t="s">
        <v>2057</v>
      </c>
      <c r="C922" s="197"/>
      <c r="D922" s="197"/>
      <c r="E922" s="197"/>
      <c r="F922" s="197"/>
      <c r="G922" s="197"/>
      <c r="H922" s="197"/>
      <c r="I922" s="198" t="s">
        <v>2638</v>
      </c>
      <c r="J922" s="198"/>
      <c r="K922" s="198"/>
      <c r="L922" s="198" t="s">
        <v>1981</v>
      </c>
      <c r="M922" s="198"/>
      <c r="N922" s="198"/>
      <c r="O922" s="198"/>
      <c r="P922" s="198"/>
      <c r="R922" s="198" t="s">
        <v>2648</v>
      </c>
      <c r="S922" s="198"/>
      <c r="T922" s="198"/>
      <c r="U922" s="64">
        <v>214.31</v>
      </c>
    </row>
    <row r="923" spans="1:21">
      <c r="B923" s="197" t="s">
        <v>2028</v>
      </c>
      <c r="C923" s="197"/>
      <c r="D923" s="197"/>
      <c r="E923" s="197"/>
      <c r="F923" s="197"/>
      <c r="G923" s="197"/>
      <c r="H923" s="197"/>
      <c r="I923" s="198" t="s">
        <v>2649</v>
      </c>
      <c r="J923" s="198"/>
      <c r="K923" s="198"/>
      <c r="L923" s="198" t="s">
        <v>2650</v>
      </c>
      <c r="M923" s="198"/>
      <c r="N923" s="198"/>
      <c r="O923" s="198"/>
      <c r="P923" s="198"/>
      <c r="R923" s="198" t="s">
        <v>2651</v>
      </c>
      <c r="S923" s="198"/>
      <c r="T923" s="198"/>
      <c r="U923" s="64">
        <v>582.84</v>
      </c>
    </row>
    <row r="924" spans="1:21">
      <c r="B924" s="197" t="s">
        <v>2041</v>
      </c>
      <c r="C924" s="197"/>
      <c r="D924" s="197"/>
      <c r="E924" s="197"/>
      <c r="F924" s="197"/>
      <c r="G924" s="197"/>
      <c r="H924" s="197"/>
      <c r="I924" s="198" t="s">
        <v>2652</v>
      </c>
      <c r="J924" s="198"/>
      <c r="K924" s="198"/>
      <c r="L924" s="198" t="s">
        <v>1981</v>
      </c>
      <c r="M924" s="198"/>
      <c r="N924" s="198"/>
      <c r="O924" s="198"/>
      <c r="P924" s="198"/>
      <c r="R924" s="195" t="s">
        <v>2653</v>
      </c>
      <c r="S924" s="195"/>
      <c r="T924" s="195"/>
      <c r="U924" s="64">
        <v>50</v>
      </c>
    </row>
    <row r="925" spans="1:21">
      <c r="R925" s="195"/>
      <c r="S925" s="195"/>
      <c r="T925" s="195"/>
    </row>
    <row r="926" spans="1:21" ht="6" customHeight="1"/>
    <row r="927" spans="1:21">
      <c r="D927" s="63" t="s">
        <v>1</v>
      </c>
      <c r="F927" s="63" t="s">
        <v>1</v>
      </c>
      <c r="H927" s="63" t="s">
        <v>1</v>
      </c>
      <c r="O927" s="191" t="s">
        <v>2623</v>
      </c>
      <c r="P927" s="191"/>
      <c r="Q927" s="191"/>
      <c r="R927" s="191"/>
      <c r="S927" s="191"/>
      <c r="U927" s="65">
        <v>2861.07</v>
      </c>
    </row>
    <row r="928" spans="1:21">
      <c r="A928" s="200" t="s">
        <v>2654</v>
      </c>
      <c r="B928" s="200"/>
      <c r="C928" s="200"/>
      <c r="D928" s="200"/>
      <c r="E928" s="200"/>
      <c r="F928" s="200"/>
      <c r="G928" s="200"/>
      <c r="H928" s="200"/>
      <c r="I928" s="200"/>
      <c r="J928" s="200"/>
      <c r="K928" s="200"/>
      <c r="L928" s="200"/>
    </row>
    <row r="929" spans="1:21" ht="6" customHeight="1"/>
    <row r="930" spans="1:21">
      <c r="B930" s="197" t="s">
        <v>1921</v>
      </c>
      <c r="C930" s="197"/>
      <c r="D930" s="197"/>
      <c r="E930" s="197"/>
      <c r="F930" s="197"/>
      <c r="G930" s="197"/>
      <c r="H930" s="197"/>
      <c r="I930" s="198" t="s">
        <v>1983</v>
      </c>
      <c r="J930" s="198"/>
      <c r="K930" s="198"/>
      <c r="L930" s="198" t="s">
        <v>1948</v>
      </c>
      <c r="M930" s="198"/>
      <c r="N930" s="198"/>
      <c r="O930" s="198"/>
      <c r="P930" s="198"/>
      <c r="R930" s="198" t="s">
        <v>2655</v>
      </c>
      <c r="S930" s="198"/>
      <c r="T930" s="198"/>
      <c r="U930" s="64">
        <v>315.89999999999998</v>
      </c>
    </row>
    <row r="931" spans="1:21">
      <c r="B931" s="197" t="s">
        <v>1923</v>
      </c>
      <c r="C931" s="197"/>
      <c r="D931" s="197"/>
      <c r="E931" s="197"/>
      <c r="F931" s="197"/>
      <c r="G931" s="197"/>
      <c r="H931" s="197"/>
      <c r="I931" s="198" t="s">
        <v>2656</v>
      </c>
      <c r="J931" s="198"/>
      <c r="K931" s="198"/>
      <c r="L931" s="198" t="s">
        <v>1919</v>
      </c>
      <c r="M931" s="198"/>
      <c r="N931" s="198"/>
      <c r="O931" s="198"/>
      <c r="P931" s="198"/>
      <c r="R931" s="198" t="s">
        <v>2657</v>
      </c>
      <c r="S931" s="198"/>
      <c r="T931" s="198"/>
      <c r="U931" s="64">
        <v>120.7</v>
      </c>
    </row>
    <row r="932" spans="1:21" ht="6" customHeight="1"/>
    <row r="933" spans="1:21">
      <c r="D933" s="63" t="s">
        <v>1</v>
      </c>
      <c r="F933" s="63" t="s">
        <v>1</v>
      </c>
      <c r="H933" s="63" t="s">
        <v>1</v>
      </c>
      <c r="O933" s="191" t="s">
        <v>2654</v>
      </c>
      <c r="P933" s="191"/>
      <c r="Q933" s="191"/>
      <c r="R933" s="191"/>
      <c r="S933" s="191"/>
      <c r="U933" s="65">
        <v>436.6</v>
      </c>
    </row>
    <row r="934" spans="1:21">
      <c r="A934" s="200" t="s">
        <v>2658</v>
      </c>
      <c r="B934" s="200"/>
      <c r="C934" s="200"/>
      <c r="D934" s="200"/>
      <c r="E934" s="200"/>
      <c r="F934" s="200"/>
      <c r="G934" s="200"/>
      <c r="H934" s="200"/>
      <c r="I934" s="200"/>
      <c r="J934" s="200"/>
      <c r="K934" s="200"/>
      <c r="L934" s="200"/>
    </row>
    <row r="935" spans="1:21" ht="6" customHeight="1"/>
    <row r="936" spans="1:21">
      <c r="B936" s="197" t="s">
        <v>1946</v>
      </c>
      <c r="C936" s="197"/>
      <c r="D936" s="197"/>
      <c r="E936" s="197"/>
      <c r="F936" s="197"/>
      <c r="G936" s="197"/>
      <c r="H936" s="197"/>
      <c r="I936" s="198" t="s">
        <v>2659</v>
      </c>
      <c r="J936" s="198"/>
      <c r="K936" s="198"/>
      <c r="L936" s="198" t="s">
        <v>2302</v>
      </c>
      <c r="M936" s="198"/>
      <c r="N936" s="198"/>
      <c r="O936" s="198"/>
      <c r="P936" s="198"/>
      <c r="R936" s="195" t="s">
        <v>2660</v>
      </c>
      <c r="S936" s="195"/>
      <c r="T936" s="195"/>
      <c r="U936" s="64">
        <v>350</v>
      </c>
    </row>
    <row r="937" spans="1:21">
      <c r="R937" s="195"/>
      <c r="S937" s="195"/>
      <c r="T937" s="195"/>
    </row>
    <row r="938" spans="1:21">
      <c r="B938" s="197" t="s">
        <v>1946</v>
      </c>
      <c r="C938" s="197"/>
      <c r="D938" s="197"/>
      <c r="E938" s="197"/>
      <c r="F938" s="197"/>
      <c r="G938" s="197"/>
      <c r="H938" s="197"/>
      <c r="I938" s="198" t="s">
        <v>2659</v>
      </c>
      <c r="J938" s="198"/>
      <c r="K938" s="198"/>
      <c r="L938" s="198" t="s">
        <v>2302</v>
      </c>
      <c r="M938" s="198"/>
      <c r="N938" s="198"/>
      <c r="O938" s="198"/>
      <c r="P938" s="198"/>
      <c r="R938" s="195" t="s">
        <v>2661</v>
      </c>
      <c r="S938" s="195"/>
      <c r="T938" s="195"/>
      <c r="U938" s="64">
        <v>350</v>
      </c>
    </row>
    <row r="939" spans="1:21">
      <c r="R939" s="195"/>
      <c r="S939" s="195"/>
      <c r="T939" s="195"/>
    </row>
    <row r="940" spans="1:21">
      <c r="B940" s="197" t="s">
        <v>1921</v>
      </c>
      <c r="C940" s="197"/>
      <c r="D940" s="197"/>
      <c r="E940" s="197"/>
      <c r="F940" s="197"/>
      <c r="G940" s="197"/>
      <c r="H940" s="197"/>
      <c r="I940" s="198" t="s">
        <v>1983</v>
      </c>
      <c r="J940" s="198"/>
      <c r="K940" s="198"/>
      <c r="L940" s="198" t="s">
        <v>1981</v>
      </c>
      <c r="M940" s="198"/>
      <c r="N940" s="198"/>
      <c r="O940" s="198"/>
      <c r="P940" s="198"/>
      <c r="R940" s="195" t="s">
        <v>2662</v>
      </c>
      <c r="S940" s="195"/>
      <c r="T940" s="195"/>
      <c r="U940" s="64">
        <v>374.55</v>
      </c>
    </row>
    <row r="941" spans="1:21">
      <c r="R941" s="195"/>
      <c r="S941" s="195"/>
      <c r="T941" s="195"/>
    </row>
    <row r="942" spans="1:21">
      <c r="B942" s="197" t="s">
        <v>2018</v>
      </c>
      <c r="C942" s="197"/>
      <c r="D942" s="197"/>
      <c r="E942" s="197"/>
      <c r="F942" s="197"/>
      <c r="G942" s="197"/>
      <c r="H942" s="197"/>
      <c r="I942" s="198" t="s">
        <v>1947</v>
      </c>
      <c r="J942" s="198"/>
      <c r="K942" s="198"/>
      <c r="L942" s="198" t="s">
        <v>1948</v>
      </c>
      <c r="M942" s="198"/>
      <c r="N942" s="198"/>
      <c r="O942" s="198"/>
      <c r="P942" s="198"/>
      <c r="R942" s="198" t="s">
        <v>2663</v>
      </c>
      <c r="S942" s="198"/>
      <c r="T942" s="198"/>
      <c r="U942" s="64">
        <v>60</v>
      </c>
    </row>
    <row r="943" spans="1:21">
      <c r="B943" s="197" t="s">
        <v>1933</v>
      </c>
      <c r="C943" s="197"/>
      <c r="D943" s="197"/>
      <c r="E943" s="197"/>
      <c r="F943" s="197"/>
      <c r="G943" s="197"/>
      <c r="H943" s="197"/>
      <c r="I943" s="198" t="s">
        <v>2664</v>
      </c>
      <c r="J943" s="198"/>
      <c r="K943" s="198"/>
      <c r="L943" s="198" t="s">
        <v>2302</v>
      </c>
      <c r="M943" s="198"/>
      <c r="N943" s="198"/>
      <c r="O943" s="198"/>
      <c r="P943" s="198"/>
      <c r="R943" s="195" t="s">
        <v>2665</v>
      </c>
      <c r="S943" s="195"/>
      <c r="T943" s="195"/>
      <c r="U943" s="64">
        <v>155</v>
      </c>
    </row>
    <row r="944" spans="1:21">
      <c r="R944" s="195"/>
      <c r="S944" s="195"/>
      <c r="T944" s="195"/>
    </row>
    <row r="945" spans="1:22">
      <c r="B945" s="197" t="s">
        <v>2057</v>
      </c>
      <c r="C945" s="197"/>
      <c r="D945" s="197"/>
      <c r="E945" s="197"/>
      <c r="F945" s="197"/>
      <c r="G945" s="197"/>
      <c r="H945" s="197"/>
      <c r="I945" s="198" t="s">
        <v>2666</v>
      </c>
      <c r="J945" s="198"/>
      <c r="K945" s="198"/>
      <c r="L945" s="198" t="s">
        <v>2667</v>
      </c>
      <c r="M945" s="198"/>
      <c r="N945" s="198"/>
      <c r="O945" s="198"/>
      <c r="P945" s="198"/>
      <c r="R945" s="198" t="s">
        <v>2668</v>
      </c>
      <c r="S945" s="198"/>
      <c r="T945" s="198"/>
      <c r="U945" s="64">
        <v>1050</v>
      </c>
    </row>
    <row r="946" spans="1:22" ht="6" customHeight="1"/>
    <row r="947" spans="1:22">
      <c r="D947" s="63" t="s">
        <v>1</v>
      </c>
      <c r="F947" s="63" t="s">
        <v>1</v>
      </c>
      <c r="H947" s="63" t="s">
        <v>1</v>
      </c>
      <c r="O947" s="191" t="s">
        <v>2658</v>
      </c>
      <c r="P947" s="191"/>
      <c r="Q947" s="191"/>
      <c r="R947" s="191"/>
      <c r="S947" s="191"/>
      <c r="U947" s="65">
        <v>2339.5500000000002</v>
      </c>
    </row>
    <row r="948" spans="1:22" ht="66" customHeight="1"/>
    <row r="949" spans="1:22" ht="11.25" customHeight="1"/>
    <row r="950" spans="1:22" ht="13.5" customHeight="1">
      <c r="A950" s="195" t="s">
        <v>2003</v>
      </c>
      <c r="B950" s="195"/>
      <c r="C950" s="195"/>
      <c r="D950" s="195"/>
      <c r="E950" s="195"/>
      <c r="F950" s="195"/>
      <c r="G950" s="195"/>
      <c r="H950" s="195"/>
      <c r="I950" s="195"/>
      <c r="J950" s="195"/>
      <c r="K950" s="195"/>
      <c r="L950" s="195"/>
      <c r="M950" s="195"/>
      <c r="P950" s="196" t="s">
        <v>2669</v>
      </c>
      <c r="Q950" s="196"/>
      <c r="R950" s="196"/>
      <c r="S950" s="196"/>
      <c r="T950" s="196"/>
      <c r="U950" s="196"/>
      <c r="V950" s="196"/>
    </row>
    <row r="951" spans="1:22" ht="20.25" customHeight="1">
      <c r="A951" s="199" t="s">
        <v>2005</v>
      </c>
      <c r="B951" s="199"/>
      <c r="C951" s="199"/>
      <c r="D951" s="199"/>
      <c r="E951" s="199"/>
      <c r="F951" s="199"/>
      <c r="G951" s="199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  <c r="T951" s="199"/>
      <c r="U951" s="199"/>
    </row>
    <row r="952" spans="1:22" ht="7.5" customHeight="1"/>
    <row r="953" spans="1:22">
      <c r="A953" s="200" t="s">
        <v>2670</v>
      </c>
      <c r="B953" s="200"/>
      <c r="C953" s="200"/>
      <c r="D953" s="200"/>
      <c r="E953" s="200"/>
      <c r="F953" s="200"/>
      <c r="G953" s="200"/>
      <c r="H953" s="200"/>
      <c r="I953" s="200"/>
      <c r="J953" s="200"/>
      <c r="K953" s="200"/>
      <c r="L953" s="200"/>
    </row>
    <row r="954" spans="1:22" ht="6" customHeight="1"/>
    <row r="955" spans="1:22">
      <c r="B955" s="197" t="s">
        <v>1946</v>
      </c>
      <c r="C955" s="197"/>
      <c r="D955" s="197"/>
      <c r="E955" s="197"/>
      <c r="F955" s="197"/>
      <c r="G955" s="197"/>
      <c r="H955" s="197"/>
      <c r="I955" s="198" t="s">
        <v>2671</v>
      </c>
      <c r="J955" s="198"/>
      <c r="K955" s="198"/>
      <c r="L955" s="198" t="s">
        <v>1981</v>
      </c>
      <c r="M955" s="198"/>
      <c r="N955" s="198"/>
      <c r="O955" s="198"/>
      <c r="P955" s="198"/>
      <c r="R955" s="198" t="s">
        <v>2672</v>
      </c>
      <c r="S955" s="198"/>
      <c r="T955" s="198"/>
      <c r="U955" s="64">
        <v>1000</v>
      </c>
    </row>
    <row r="956" spans="1:22">
      <c r="B956" s="197" t="s">
        <v>1951</v>
      </c>
      <c r="C956" s="197"/>
      <c r="D956" s="197"/>
      <c r="E956" s="197"/>
      <c r="F956" s="197"/>
      <c r="G956" s="197"/>
      <c r="H956" s="197"/>
      <c r="I956" s="198" t="s">
        <v>2397</v>
      </c>
      <c r="J956" s="198"/>
      <c r="K956" s="198"/>
      <c r="L956" s="198" t="s">
        <v>2302</v>
      </c>
      <c r="M956" s="198"/>
      <c r="N956" s="198"/>
      <c r="O956" s="198"/>
      <c r="P956" s="198"/>
      <c r="R956" s="195" t="s">
        <v>2673</v>
      </c>
      <c r="S956" s="195"/>
      <c r="T956" s="195"/>
      <c r="U956" s="64">
        <v>195</v>
      </c>
    </row>
    <row r="957" spans="1:22">
      <c r="R957" s="195"/>
      <c r="S957" s="195"/>
      <c r="T957" s="195"/>
    </row>
    <row r="958" spans="1:22">
      <c r="B958" s="197" t="s">
        <v>1954</v>
      </c>
      <c r="C958" s="197"/>
      <c r="D958" s="197"/>
      <c r="E958" s="197"/>
      <c r="F958" s="197"/>
      <c r="G958" s="197"/>
      <c r="H958" s="197"/>
      <c r="I958" s="198" t="s">
        <v>2674</v>
      </c>
      <c r="J958" s="198"/>
      <c r="K958" s="198"/>
      <c r="L958" s="198" t="s">
        <v>1948</v>
      </c>
      <c r="M958" s="198"/>
      <c r="N958" s="198"/>
      <c r="O958" s="198"/>
      <c r="P958" s="198"/>
      <c r="R958" s="198" t="s">
        <v>2675</v>
      </c>
      <c r="S958" s="198"/>
      <c r="T958" s="198"/>
      <c r="U958" s="64">
        <v>-60.98</v>
      </c>
    </row>
    <row r="959" spans="1:22">
      <c r="B959" s="197" t="s">
        <v>1923</v>
      </c>
      <c r="C959" s="197"/>
      <c r="D959" s="197"/>
      <c r="E959" s="197"/>
      <c r="F959" s="197"/>
      <c r="G959" s="197"/>
      <c r="H959" s="197"/>
      <c r="I959" s="198" t="s">
        <v>2676</v>
      </c>
      <c r="J959" s="198"/>
      <c r="K959" s="198"/>
      <c r="L959" s="198" t="s">
        <v>1948</v>
      </c>
      <c r="M959" s="198"/>
      <c r="N959" s="198"/>
      <c r="O959" s="198"/>
      <c r="P959" s="198"/>
      <c r="R959" s="198" t="s">
        <v>2677</v>
      </c>
      <c r="S959" s="198"/>
      <c r="T959" s="198"/>
      <c r="U959" s="64">
        <v>29.9</v>
      </c>
    </row>
    <row r="960" spans="1:22">
      <c r="B960" s="197" t="s">
        <v>2011</v>
      </c>
      <c r="C960" s="197"/>
      <c r="D960" s="197"/>
      <c r="E960" s="197"/>
      <c r="F960" s="197"/>
      <c r="G960" s="197"/>
      <c r="H960" s="197"/>
      <c r="I960" s="198" t="s">
        <v>2678</v>
      </c>
      <c r="J960" s="198"/>
      <c r="K960" s="198"/>
      <c r="L960" s="198" t="s">
        <v>1948</v>
      </c>
      <c r="M960" s="198"/>
      <c r="N960" s="198"/>
      <c r="O960" s="198"/>
      <c r="P960" s="198"/>
      <c r="R960" s="198" t="s">
        <v>2677</v>
      </c>
      <c r="S960" s="198"/>
      <c r="T960" s="198"/>
      <c r="U960" s="64">
        <v>99.99</v>
      </c>
    </row>
    <row r="961" spans="1:21">
      <c r="B961" s="197" t="s">
        <v>1929</v>
      </c>
      <c r="C961" s="197"/>
      <c r="D961" s="197"/>
      <c r="E961" s="197"/>
      <c r="F961" s="197"/>
      <c r="G961" s="197"/>
      <c r="H961" s="197"/>
      <c r="I961" s="198" t="s">
        <v>2679</v>
      </c>
      <c r="J961" s="198"/>
      <c r="K961" s="198"/>
      <c r="L961" s="198" t="s">
        <v>1948</v>
      </c>
      <c r="M961" s="198"/>
      <c r="N961" s="198"/>
      <c r="O961" s="198"/>
      <c r="P961" s="198"/>
      <c r="R961" s="198" t="s">
        <v>2677</v>
      </c>
      <c r="S961" s="198"/>
      <c r="T961" s="198"/>
      <c r="U961" s="64">
        <v>11.32</v>
      </c>
    </row>
    <row r="962" spans="1:21">
      <c r="B962" s="197" t="s">
        <v>2128</v>
      </c>
      <c r="C962" s="197"/>
      <c r="D962" s="197"/>
      <c r="E962" s="197"/>
      <c r="F962" s="197"/>
      <c r="G962" s="197"/>
      <c r="H962" s="197"/>
      <c r="I962" s="198" t="s">
        <v>2054</v>
      </c>
      <c r="J962" s="198"/>
      <c r="K962" s="198"/>
      <c r="L962" s="198" t="s">
        <v>2050</v>
      </c>
      <c r="M962" s="198"/>
      <c r="N962" s="198"/>
      <c r="O962" s="198"/>
      <c r="P962" s="198"/>
      <c r="R962" s="195" t="s">
        <v>2680</v>
      </c>
      <c r="S962" s="195"/>
      <c r="T962" s="195"/>
      <c r="U962" s="64">
        <v>16</v>
      </c>
    </row>
    <row r="963" spans="1:21">
      <c r="R963" s="195"/>
      <c r="S963" s="195"/>
      <c r="T963" s="195"/>
    </row>
    <row r="964" spans="1:21">
      <c r="B964" s="197" t="s">
        <v>2018</v>
      </c>
      <c r="C964" s="197"/>
      <c r="D964" s="197"/>
      <c r="E964" s="197"/>
      <c r="F964" s="197"/>
      <c r="G964" s="197"/>
      <c r="H964" s="197"/>
      <c r="I964" s="198" t="s">
        <v>2681</v>
      </c>
      <c r="J964" s="198"/>
      <c r="K964" s="198"/>
      <c r="L964" s="198" t="s">
        <v>1981</v>
      </c>
      <c r="M964" s="198"/>
      <c r="N964" s="198"/>
      <c r="O964" s="198"/>
      <c r="P964" s="198"/>
      <c r="R964" s="198" t="s">
        <v>2672</v>
      </c>
      <c r="S964" s="198"/>
      <c r="T964" s="198"/>
      <c r="U964" s="64">
        <v>515</v>
      </c>
    </row>
    <row r="965" spans="1:21">
      <c r="B965" s="197" t="s">
        <v>1933</v>
      </c>
      <c r="C965" s="197"/>
      <c r="D965" s="197"/>
      <c r="E965" s="197"/>
      <c r="F965" s="197"/>
      <c r="G965" s="197"/>
      <c r="H965" s="197"/>
      <c r="I965" s="198" t="s">
        <v>1980</v>
      </c>
      <c r="J965" s="198"/>
      <c r="K965" s="198"/>
      <c r="L965" s="198" t="s">
        <v>1981</v>
      </c>
      <c r="M965" s="198"/>
      <c r="N965" s="198"/>
      <c r="O965" s="198"/>
      <c r="P965" s="198"/>
      <c r="R965" s="198" t="s">
        <v>2672</v>
      </c>
      <c r="S965" s="198"/>
      <c r="T965" s="198"/>
      <c r="U965" s="64">
        <v>1227.2</v>
      </c>
    </row>
    <row r="966" spans="1:21">
      <c r="B966" s="197" t="s">
        <v>2041</v>
      </c>
      <c r="C966" s="197"/>
      <c r="D966" s="197"/>
      <c r="E966" s="197"/>
      <c r="F966" s="197"/>
      <c r="G966" s="197"/>
      <c r="H966" s="197"/>
      <c r="I966" s="198" t="s">
        <v>2682</v>
      </c>
      <c r="J966" s="198"/>
      <c r="K966" s="198"/>
      <c r="L966" s="198" t="s">
        <v>1948</v>
      </c>
      <c r="M966" s="198"/>
      <c r="N966" s="198"/>
      <c r="O966" s="198"/>
      <c r="P966" s="198"/>
      <c r="R966" s="195" t="s">
        <v>2683</v>
      </c>
      <c r="S966" s="195"/>
      <c r="T966" s="195"/>
      <c r="U966" s="64">
        <v>300</v>
      </c>
    </row>
    <row r="967" spans="1:21">
      <c r="R967" s="195"/>
      <c r="S967" s="195"/>
      <c r="T967" s="195"/>
    </row>
    <row r="968" spans="1:21" ht="6" customHeight="1"/>
    <row r="969" spans="1:21">
      <c r="D969" s="63" t="s">
        <v>1</v>
      </c>
      <c r="F969" s="63" t="s">
        <v>1</v>
      </c>
      <c r="H969" s="63" t="s">
        <v>1</v>
      </c>
      <c r="O969" s="191" t="s">
        <v>2670</v>
      </c>
      <c r="P969" s="191"/>
      <c r="Q969" s="191"/>
      <c r="R969" s="191"/>
      <c r="S969" s="191"/>
      <c r="U969" s="65">
        <v>3333.43</v>
      </c>
    </row>
    <row r="970" spans="1:21">
      <c r="A970" s="200" t="s">
        <v>2684</v>
      </c>
      <c r="B970" s="200"/>
      <c r="C970" s="200"/>
      <c r="D970" s="200"/>
      <c r="E970" s="200"/>
      <c r="F970" s="200"/>
      <c r="G970" s="200"/>
      <c r="H970" s="200"/>
      <c r="I970" s="200"/>
      <c r="J970" s="200"/>
      <c r="K970" s="200"/>
      <c r="L970" s="200"/>
    </row>
    <row r="971" spans="1:21" ht="6" customHeight="1"/>
    <row r="972" spans="1:21">
      <c r="B972" s="197" t="s">
        <v>2142</v>
      </c>
      <c r="C972" s="197"/>
      <c r="D972" s="197"/>
      <c r="E972" s="197"/>
      <c r="F972" s="197"/>
      <c r="G972" s="197"/>
      <c r="H972" s="197"/>
      <c r="I972" s="198" t="s">
        <v>2685</v>
      </c>
      <c r="J972" s="198"/>
      <c r="K972" s="198"/>
      <c r="L972" s="198" t="s">
        <v>2330</v>
      </c>
      <c r="M972" s="198"/>
      <c r="N972" s="198"/>
      <c r="O972" s="198"/>
      <c r="P972" s="198"/>
      <c r="R972" s="195" t="s">
        <v>2686</v>
      </c>
      <c r="S972" s="195"/>
      <c r="T972" s="195"/>
      <c r="U972" s="64">
        <v>3230.59</v>
      </c>
    </row>
    <row r="973" spans="1:21">
      <c r="R973" s="195"/>
      <c r="S973" s="195"/>
      <c r="T973" s="195"/>
    </row>
    <row r="974" spans="1:21">
      <c r="B974" s="197" t="s">
        <v>1954</v>
      </c>
      <c r="C974" s="197"/>
      <c r="D974" s="197"/>
      <c r="E974" s="197"/>
      <c r="F974" s="197"/>
      <c r="G974" s="197"/>
      <c r="H974" s="197"/>
      <c r="I974" s="198" t="s">
        <v>2687</v>
      </c>
      <c r="J974" s="198"/>
      <c r="K974" s="198"/>
      <c r="L974" s="198" t="s">
        <v>2330</v>
      </c>
      <c r="M974" s="198"/>
      <c r="N974" s="198"/>
      <c r="O974" s="198"/>
      <c r="P974" s="198"/>
      <c r="R974" s="195" t="s">
        <v>2688</v>
      </c>
      <c r="S974" s="195"/>
      <c r="T974" s="195"/>
      <c r="U974" s="64">
        <v>47.4</v>
      </c>
    </row>
    <row r="975" spans="1:21">
      <c r="R975" s="195"/>
      <c r="S975" s="195"/>
      <c r="T975" s="195"/>
    </row>
    <row r="976" spans="1:21">
      <c r="B976" s="197" t="s">
        <v>1995</v>
      </c>
      <c r="C976" s="197"/>
      <c r="D976" s="197"/>
      <c r="E976" s="197"/>
      <c r="F976" s="197"/>
      <c r="G976" s="197"/>
      <c r="H976" s="197"/>
      <c r="I976" s="198" t="s">
        <v>2685</v>
      </c>
      <c r="J976" s="198"/>
      <c r="K976" s="198"/>
      <c r="L976" s="198" t="s">
        <v>2330</v>
      </c>
      <c r="M976" s="198"/>
      <c r="N976" s="198"/>
      <c r="O976" s="198"/>
      <c r="P976" s="198"/>
      <c r="R976" s="195" t="s">
        <v>2689</v>
      </c>
      <c r="S976" s="195"/>
      <c r="T976" s="195"/>
      <c r="U976" s="64">
        <v>850</v>
      </c>
    </row>
    <row r="977" spans="1:21">
      <c r="R977" s="195"/>
      <c r="S977" s="195"/>
      <c r="T977" s="195"/>
    </row>
    <row r="978" spans="1:21">
      <c r="B978" s="197" t="s">
        <v>1995</v>
      </c>
      <c r="C978" s="197"/>
      <c r="D978" s="197"/>
      <c r="E978" s="197"/>
      <c r="F978" s="197"/>
      <c r="G978" s="197"/>
      <c r="H978" s="197"/>
      <c r="I978" s="198" t="s">
        <v>2685</v>
      </c>
      <c r="J978" s="198"/>
      <c r="K978" s="198"/>
      <c r="L978" s="198" t="s">
        <v>2330</v>
      </c>
      <c r="M978" s="198"/>
      <c r="N978" s="198"/>
      <c r="O978" s="198"/>
      <c r="P978" s="198"/>
      <c r="R978" s="198" t="s">
        <v>2690</v>
      </c>
      <c r="S978" s="198"/>
      <c r="T978" s="198"/>
      <c r="U978" s="64">
        <v>650</v>
      </c>
    </row>
    <row r="979" spans="1:21">
      <c r="B979" s="197" t="s">
        <v>1995</v>
      </c>
      <c r="C979" s="197"/>
      <c r="D979" s="197"/>
      <c r="E979" s="197"/>
      <c r="F979" s="197"/>
      <c r="G979" s="197"/>
      <c r="H979" s="197"/>
      <c r="I979" s="198" t="s">
        <v>2685</v>
      </c>
      <c r="J979" s="198"/>
      <c r="K979" s="198"/>
      <c r="L979" s="198" t="s">
        <v>2330</v>
      </c>
      <c r="M979" s="198"/>
      <c r="N979" s="198"/>
      <c r="O979" s="198"/>
      <c r="P979" s="198"/>
      <c r="R979" s="195" t="s">
        <v>2691</v>
      </c>
      <c r="S979" s="195"/>
      <c r="T979" s="195"/>
      <c r="U979" s="64">
        <v>850</v>
      </c>
    </row>
    <row r="980" spans="1:21">
      <c r="R980" s="195"/>
      <c r="S980" s="195"/>
      <c r="T980" s="195"/>
    </row>
    <row r="981" spans="1:21" ht="6" customHeight="1"/>
    <row r="982" spans="1:21">
      <c r="D982" s="63" t="s">
        <v>1</v>
      </c>
      <c r="F982" s="63" t="s">
        <v>1</v>
      </c>
      <c r="H982" s="63" t="s">
        <v>1</v>
      </c>
      <c r="O982" s="191" t="s">
        <v>2684</v>
      </c>
      <c r="P982" s="191"/>
      <c r="Q982" s="191"/>
      <c r="R982" s="191"/>
      <c r="S982" s="191"/>
      <c r="U982" s="65">
        <v>5627.99</v>
      </c>
    </row>
    <row r="983" spans="1:21">
      <c r="A983" s="200" t="s">
        <v>2692</v>
      </c>
      <c r="B983" s="200"/>
      <c r="C983" s="200"/>
      <c r="D983" s="200"/>
      <c r="E983" s="200"/>
      <c r="F983" s="200"/>
      <c r="G983" s="200"/>
      <c r="H983" s="200"/>
      <c r="I983" s="200"/>
      <c r="J983" s="200"/>
      <c r="K983" s="200"/>
      <c r="L983" s="200"/>
    </row>
    <row r="984" spans="1:21" ht="6" customHeight="1"/>
    <row r="985" spans="1:21">
      <c r="B985" s="197" t="s">
        <v>1921</v>
      </c>
      <c r="C985" s="197"/>
      <c r="D985" s="197"/>
      <c r="E985" s="197"/>
      <c r="F985" s="197"/>
      <c r="G985" s="197"/>
      <c r="H985" s="197"/>
      <c r="I985" s="198" t="s">
        <v>2693</v>
      </c>
      <c r="J985" s="198"/>
      <c r="K985" s="198"/>
      <c r="L985" s="198" t="s">
        <v>1948</v>
      </c>
      <c r="M985" s="198"/>
      <c r="N985" s="198"/>
      <c r="O985" s="198"/>
      <c r="P985" s="198"/>
      <c r="R985" s="195" t="s">
        <v>2694</v>
      </c>
      <c r="S985" s="195"/>
      <c r="T985" s="195"/>
      <c r="U985" s="64">
        <v>19.989999999999998</v>
      </c>
    </row>
    <row r="986" spans="1:21">
      <c r="R986" s="195"/>
      <c r="S986" s="195"/>
      <c r="T986" s="195"/>
    </row>
    <row r="987" spans="1:21">
      <c r="B987" s="197" t="s">
        <v>1993</v>
      </c>
      <c r="C987" s="197"/>
      <c r="D987" s="197"/>
      <c r="E987" s="197"/>
      <c r="F987" s="197"/>
      <c r="G987" s="197"/>
      <c r="H987" s="197"/>
      <c r="I987" s="198" t="s">
        <v>2695</v>
      </c>
      <c r="J987" s="198"/>
      <c r="K987" s="198"/>
      <c r="L987" s="198" t="s">
        <v>1931</v>
      </c>
      <c r="M987" s="198"/>
      <c r="N987" s="198"/>
      <c r="O987" s="198"/>
      <c r="P987" s="198"/>
      <c r="R987" s="195" t="s">
        <v>2696</v>
      </c>
      <c r="S987" s="195"/>
      <c r="T987" s="195"/>
      <c r="U987" s="64">
        <v>161.32</v>
      </c>
    </row>
    <row r="988" spans="1:21">
      <c r="R988" s="195"/>
      <c r="S988" s="195"/>
      <c r="T988" s="195"/>
    </row>
    <row r="989" spans="1:21">
      <c r="B989" s="197" t="s">
        <v>1993</v>
      </c>
      <c r="C989" s="197"/>
      <c r="D989" s="197"/>
      <c r="E989" s="197"/>
      <c r="F989" s="197"/>
      <c r="G989" s="197"/>
      <c r="H989" s="197"/>
      <c r="I989" s="198" t="s">
        <v>2697</v>
      </c>
      <c r="J989" s="198"/>
      <c r="K989" s="198"/>
      <c r="L989" s="198" t="s">
        <v>1948</v>
      </c>
      <c r="M989" s="198"/>
      <c r="N989" s="198"/>
      <c r="O989" s="198"/>
      <c r="P989" s="198"/>
      <c r="R989" s="195" t="s">
        <v>2698</v>
      </c>
      <c r="S989" s="195"/>
      <c r="T989" s="195"/>
      <c r="U989" s="64">
        <v>350</v>
      </c>
    </row>
    <row r="990" spans="1:21">
      <c r="R990" s="195"/>
      <c r="S990" s="195"/>
      <c r="T990" s="195"/>
    </row>
    <row r="991" spans="1:21">
      <c r="B991" s="197" t="s">
        <v>1995</v>
      </c>
      <c r="C991" s="197"/>
      <c r="D991" s="197"/>
      <c r="E991" s="197"/>
      <c r="F991" s="197"/>
      <c r="G991" s="197"/>
      <c r="H991" s="197"/>
      <c r="I991" s="198" t="s">
        <v>2695</v>
      </c>
      <c r="J991" s="198"/>
      <c r="K991" s="198"/>
      <c r="L991" s="198" t="s">
        <v>1931</v>
      </c>
      <c r="M991" s="198"/>
      <c r="N991" s="198"/>
      <c r="O991" s="198"/>
      <c r="P991" s="198"/>
      <c r="R991" s="195" t="s">
        <v>2699</v>
      </c>
      <c r="S991" s="195"/>
      <c r="T991" s="195"/>
      <c r="U991" s="64">
        <v>-161.32</v>
      </c>
    </row>
    <row r="992" spans="1:21">
      <c r="R992" s="195"/>
      <c r="S992" s="195"/>
      <c r="T992" s="195"/>
    </row>
    <row r="993" spans="1:22">
      <c r="B993" s="197" t="s">
        <v>2700</v>
      </c>
      <c r="C993" s="197"/>
      <c r="D993" s="197"/>
      <c r="E993" s="197"/>
      <c r="F993" s="197"/>
      <c r="G993" s="197"/>
      <c r="H993" s="197"/>
      <c r="I993" s="198" t="s">
        <v>2701</v>
      </c>
      <c r="J993" s="198"/>
      <c r="K993" s="198"/>
      <c r="L993" s="198" t="s">
        <v>2702</v>
      </c>
      <c r="M993" s="198"/>
      <c r="N993" s="198"/>
      <c r="O993" s="198"/>
      <c r="P993" s="198"/>
      <c r="R993" s="198" t="s">
        <v>2703</v>
      </c>
      <c r="S993" s="198"/>
      <c r="T993" s="198"/>
      <c r="U993" s="64">
        <v>121.21</v>
      </c>
    </row>
    <row r="994" spans="1:22">
      <c r="B994" s="197" t="s">
        <v>2011</v>
      </c>
      <c r="C994" s="197"/>
      <c r="D994" s="197"/>
      <c r="E994" s="197"/>
      <c r="F994" s="197"/>
      <c r="G994" s="197"/>
      <c r="H994" s="197"/>
      <c r="I994" s="198" t="s">
        <v>2704</v>
      </c>
      <c r="J994" s="198"/>
      <c r="K994" s="198"/>
      <c r="L994" s="198" t="s">
        <v>2702</v>
      </c>
      <c r="M994" s="198"/>
      <c r="N994" s="198"/>
      <c r="O994" s="198"/>
      <c r="P994" s="198"/>
      <c r="R994" s="195" t="s">
        <v>2705</v>
      </c>
      <c r="S994" s="195"/>
      <c r="T994" s="195"/>
      <c r="U994" s="64">
        <v>532.26</v>
      </c>
    </row>
    <row r="995" spans="1:22">
      <c r="R995" s="195"/>
      <c r="S995" s="195"/>
      <c r="T995" s="195"/>
    </row>
    <row r="996" spans="1:22">
      <c r="B996" s="197" t="s">
        <v>1929</v>
      </c>
      <c r="C996" s="197"/>
      <c r="D996" s="197"/>
      <c r="E996" s="197"/>
      <c r="F996" s="197"/>
      <c r="G996" s="197"/>
      <c r="H996" s="197"/>
      <c r="I996" s="198" t="s">
        <v>2704</v>
      </c>
      <c r="J996" s="198"/>
      <c r="K996" s="198"/>
      <c r="L996" s="198" t="s">
        <v>2702</v>
      </c>
      <c r="M996" s="198"/>
      <c r="N996" s="198"/>
      <c r="O996" s="198"/>
      <c r="P996" s="198"/>
      <c r="R996" s="198" t="s">
        <v>2706</v>
      </c>
      <c r="S996" s="198"/>
      <c r="T996" s="198"/>
      <c r="U996" s="64">
        <v>-40.57</v>
      </c>
    </row>
    <row r="997" spans="1:22">
      <c r="B997" s="197" t="s">
        <v>2127</v>
      </c>
      <c r="C997" s="197"/>
      <c r="D997" s="197"/>
      <c r="E997" s="197"/>
      <c r="F997" s="197"/>
      <c r="G997" s="197"/>
      <c r="H997" s="197"/>
      <c r="I997" s="198" t="s">
        <v>2707</v>
      </c>
      <c r="J997" s="198"/>
      <c r="K997" s="198"/>
      <c r="L997" s="198" t="s">
        <v>2702</v>
      </c>
      <c r="M997" s="198"/>
      <c r="N997" s="198"/>
      <c r="O997" s="198"/>
      <c r="P997" s="198"/>
      <c r="R997" s="198" t="s">
        <v>2708</v>
      </c>
      <c r="S997" s="198"/>
      <c r="T997" s="198"/>
      <c r="U997" s="64">
        <v>135.22</v>
      </c>
    </row>
    <row r="998" spans="1:22">
      <c r="B998" s="197" t="s">
        <v>2128</v>
      </c>
      <c r="C998" s="197"/>
      <c r="D998" s="197"/>
      <c r="E998" s="197"/>
      <c r="F998" s="197"/>
      <c r="G998" s="197"/>
      <c r="H998" s="197"/>
      <c r="I998" s="198" t="s">
        <v>2709</v>
      </c>
      <c r="J998" s="198"/>
      <c r="K998" s="198"/>
      <c r="L998" s="198" t="s">
        <v>2702</v>
      </c>
      <c r="M998" s="198"/>
      <c r="N998" s="198"/>
      <c r="O998" s="198"/>
      <c r="P998" s="198"/>
      <c r="R998" s="198" t="s">
        <v>2710</v>
      </c>
      <c r="S998" s="198"/>
      <c r="T998" s="198"/>
      <c r="U998" s="64">
        <v>87.76</v>
      </c>
    </row>
    <row r="999" spans="1:22" ht="6" customHeight="1"/>
    <row r="1000" spans="1:22">
      <c r="D1000" s="63" t="s">
        <v>1</v>
      </c>
      <c r="F1000" s="63" t="s">
        <v>1</v>
      </c>
      <c r="H1000" s="63" t="s">
        <v>1</v>
      </c>
      <c r="O1000" s="191" t="s">
        <v>2692</v>
      </c>
      <c r="P1000" s="191"/>
      <c r="Q1000" s="191"/>
      <c r="R1000" s="191"/>
      <c r="S1000" s="191"/>
      <c r="U1000" s="65">
        <v>1205.8699999999999</v>
      </c>
    </row>
    <row r="1001" spans="1:22" ht="157.5" customHeight="1"/>
    <row r="1002" spans="1:22" ht="11.25" customHeight="1"/>
    <row r="1003" spans="1:22" ht="13.5" customHeight="1">
      <c r="A1003" s="195" t="s">
        <v>2003</v>
      </c>
      <c r="B1003" s="195"/>
      <c r="C1003" s="195"/>
      <c r="D1003" s="195"/>
      <c r="E1003" s="195"/>
      <c r="F1003" s="195"/>
      <c r="G1003" s="195"/>
      <c r="H1003" s="195"/>
      <c r="I1003" s="195"/>
      <c r="J1003" s="195"/>
      <c r="K1003" s="195"/>
      <c r="L1003" s="195"/>
      <c r="M1003" s="195"/>
      <c r="P1003" s="196" t="s">
        <v>2711</v>
      </c>
      <c r="Q1003" s="196"/>
      <c r="R1003" s="196"/>
      <c r="S1003" s="196"/>
      <c r="T1003" s="196"/>
      <c r="U1003" s="196"/>
      <c r="V1003" s="196"/>
    </row>
    <row r="1004" spans="1:22" ht="20.25" customHeight="1">
      <c r="A1004" s="199" t="s">
        <v>2005</v>
      </c>
      <c r="B1004" s="199"/>
      <c r="C1004" s="199"/>
      <c r="D1004" s="199"/>
      <c r="E1004" s="199"/>
      <c r="F1004" s="199"/>
      <c r="G1004" s="199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  <c r="T1004" s="199"/>
      <c r="U1004" s="199"/>
    </row>
    <row r="1005" spans="1:22" ht="7.5" customHeight="1"/>
    <row r="1006" spans="1:22">
      <c r="A1006" s="200" t="s">
        <v>2712</v>
      </c>
      <c r="B1006" s="200"/>
      <c r="C1006" s="200"/>
      <c r="D1006" s="200"/>
      <c r="E1006" s="200"/>
      <c r="F1006" s="200"/>
      <c r="G1006" s="200"/>
      <c r="H1006" s="200"/>
      <c r="I1006" s="200"/>
      <c r="J1006" s="200"/>
      <c r="K1006" s="200"/>
      <c r="L1006" s="200"/>
    </row>
    <row r="1007" spans="1:22" ht="6" customHeight="1"/>
    <row r="1008" spans="1:22">
      <c r="B1008" s="197" t="s">
        <v>1917</v>
      </c>
      <c r="C1008" s="197"/>
      <c r="D1008" s="197"/>
      <c r="E1008" s="197"/>
      <c r="F1008" s="197"/>
      <c r="G1008" s="197"/>
      <c r="H1008" s="197"/>
      <c r="I1008" s="198" t="s">
        <v>2713</v>
      </c>
      <c r="J1008" s="198"/>
      <c r="K1008" s="198"/>
      <c r="L1008" s="198" t="s">
        <v>1981</v>
      </c>
      <c r="M1008" s="198"/>
      <c r="N1008" s="198"/>
      <c r="O1008" s="198"/>
      <c r="P1008" s="198"/>
      <c r="R1008" s="198" t="s">
        <v>2714</v>
      </c>
      <c r="S1008" s="198"/>
      <c r="T1008" s="198"/>
      <c r="U1008" s="64">
        <v>289.99</v>
      </c>
    </row>
    <row r="1009" spans="1:21">
      <c r="B1009" s="197" t="s">
        <v>1951</v>
      </c>
      <c r="C1009" s="197"/>
      <c r="D1009" s="197"/>
      <c r="E1009" s="197"/>
      <c r="F1009" s="197"/>
      <c r="G1009" s="197"/>
      <c r="H1009" s="197"/>
      <c r="I1009" s="198" t="s">
        <v>1966</v>
      </c>
      <c r="J1009" s="198"/>
      <c r="K1009" s="198"/>
      <c r="L1009" s="198" t="s">
        <v>1948</v>
      </c>
      <c r="M1009" s="198"/>
      <c r="N1009" s="198"/>
      <c r="O1009" s="198"/>
      <c r="P1009" s="198"/>
      <c r="R1009" s="198" t="s">
        <v>2715</v>
      </c>
      <c r="S1009" s="198"/>
      <c r="T1009" s="198"/>
      <c r="U1009" s="64">
        <v>46</v>
      </c>
    </row>
    <row r="1010" spans="1:21">
      <c r="B1010" s="197" t="s">
        <v>1954</v>
      </c>
      <c r="C1010" s="197"/>
      <c r="D1010" s="197"/>
      <c r="E1010" s="197"/>
      <c r="F1010" s="197"/>
      <c r="G1010" s="197"/>
      <c r="H1010" s="197"/>
      <c r="I1010" s="198" t="s">
        <v>2416</v>
      </c>
      <c r="J1010" s="198"/>
      <c r="K1010" s="198"/>
      <c r="L1010" s="198" t="s">
        <v>1931</v>
      </c>
      <c r="M1010" s="198"/>
      <c r="N1010" s="198"/>
      <c r="O1010" s="198"/>
      <c r="P1010" s="198"/>
      <c r="R1010" s="198" t="s">
        <v>2716</v>
      </c>
      <c r="S1010" s="198"/>
      <c r="T1010" s="198"/>
      <c r="U1010" s="64">
        <v>677.95</v>
      </c>
    </row>
    <row r="1011" spans="1:21">
      <c r="B1011" s="197" t="s">
        <v>1958</v>
      </c>
      <c r="C1011" s="197"/>
      <c r="D1011" s="197"/>
      <c r="E1011" s="197"/>
      <c r="F1011" s="197"/>
      <c r="G1011" s="197"/>
      <c r="H1011" s="197"/>
      <c r="I1011" s="198" t="s">
        <v>2416</v>
      </c>
      <c r="J1011" s="198"/>
      <c r="K1011" s="198"/>
      <c r="L1011" s="198" t="s">
        <v>1981</v>
      </c>
      <c r="M1011" s="198"/>
      <c r="N1011" s="198"/>
      <c r="O1011" s="198"/>
      <c r="P1011" s="198"/>
      <c r="R1011" s="198" t="s">
        <v>2717</v>
      </c>
      <c r="S1011" s="198"/>
      <c r="T1011" s="198"/>
      <c r="U1011" s="64">
        <v>9.74</v>
      </c>
    </row>
    <row r="1012" spans="1:21">
      <c r="B1012" s="197" t="s">
        <v>1921</v>
      </c>
      <c r="C1012" s="197"/>
      <c r="D1012" s="197"/>
      <c r="E1012" s="197"/>
      <c r="F1012" s="197"/>
      <c r="G1012" s="197"/>
      <c r="H1012" s="197"/>
      <c r="I1012" s="198" t="s">
        <v>2718</v>
      </c>
      <c r="J1012" s="198"/>
      <c r="K1012" s="198"/>
      <c r="L1012" s="198" t="s">
        <v>1981</v>
      </c>
      <c r="M1012" s="198"/>
      <c r="N1012" s="198"/>
      <c r="O1012" s="198"/>
      <c r="P1012" s="198"/>
      <c r="R1012" s="195" t="s">
        <v>2719</v>
      </c>
      <c r="S1012" s="195"/>
      <c r="T1012" s="195"/>
      <c r="U1012" s="64">
        <v>160.86000000000001</v>
      </c>
    </row>
    <row r="1013" spans="1:21">
      <c r="R1013" s="195"/>
      <c r="S1013" s="195"/>
      <c r="T1013" s="195"/>
    </row>
    <row r="1014" spans="1:21">
      <c r="B1014" s="197" t="s">
        <v>2011</v>
      </c>
      <c r="C1014" s="197"/>
      <c r="D1014" s="197"/>
      <c r="E1014" s="197"/>
      <c r="F1014" s="197"/>
      <c r="G1014" s="197"/>
      <c r="H1014" s="197"/>
      <c r="I1014" s="198" t="s">
        <v>2674</v>
      </c>
      <c r="J1014" s="198"/>
      <c r="K1014" s="198"/>
      <c r="L1014" s="198" t="s">
        <v>1981</v>
      </c>
      <c r="M1014" s="198"/>
      <c r="N1014" s="198"/>
      <c r="O1014" s="198"/>
      <c r="P1014" s="198"/>
      <c r="R1014" s="198" t="s">
        <v>2720</v>
      </c>
      <c r="S1014" s="198"/>
      <c r="T1014" s="198"/>
      <c r="U1014" s="64">
        <v>-289.99</v>
      </c>
    </row>
    <row r="1015" spans="1:21">
      <c r="B1015" s="197" t="s">
        <v>2057</v>
      </c>
      <c r="C1015" s="197"/>
      <c r="D1015" s="197"/>
      <c r="E1015" s="197"/>
      <c r="F1015" s="197"/>
      <c r="G1015" s="197"/>
      <c r="H1015" s="197"/>
      <c r="I1015" s="198" t="s">
        <v>2721</v>
      </c>
      <c r="J1015" s="198"/>
      <c r="K1015" s="198"/>
      <c r="L1015" s="198" t="s">
        <v>1919</v>
      </c>
      <c r="M1015" s="198"/>
      <c r="N1015" s="198"/>
      <c r="O1015" s="198"/>
      <c r="P1015" s="198"/>
      <c r="R1015" s="198" t="s">
        <v>2722</v>
      </c>
      <c r="S1015" s="198"/>
      <c r="T1015" s="198"/>
      <c r="U1015" s="64">
        <v>195</v>
      </c>
    </row>
    <row r="1016" spans="1:21">
      <c r="B1016" s="197" t="s">
        <v>2136</v>
      </c>
      <c r="C1016" s="197"/>
      <c r="D1016" s="197"/>
      <c r="E1016" s="197"/>
      <c r="F1016" s="197"/>
      <c r="G1016" s="197"/>
      <c r="H1016" s="197"/>
      <c r="I1016" s="198" t="s">
        <v>2723</v>
      </c>
      <c r="J1016" s="198"/>
      <c r="K1016" s="198"/>
      <c r="L1016" s="198" t="s">
        <v>1948</v>
      </c>
      <c r="M1016" s="198"/>
      <c r="N1016" s="198"/>
      <c r="O1016" s="198"/>
      <c r="P1016" s="198"/>
      <c r="R1016" s="198" t="s">
        <v>2724</v>
      </c>
      <c r="S1016" s="198"/>
      <c r="T1016" s="198"/>
      <c r="U1016" s="64">
        <v>129</v>
      </c>
    </row>
    <row r="1017" spans="1:21">
      <c r="B1017" s="197" t="s">
        <v>2041</v>
      </c>
      <c r="C1017" s="197"/>
      <c r="D1017" s="197"/>
      <c r="E1017" s="197"/>
      <c r="F1017" s="197"/>
      <c r="G1017" s="197"/>
      <c r="H1017" s="197"/>
      <c r="I1017" s="198" t="s">
        <v>2448</v>
      </c>
      <c r="J1017" s="198"/>
      <c r="K1017" s="198"/>
      <c r="L1017" s="198" t="s">
        <v>1948</v>
      </c>
      <c r="M1017" s="198"/>
      <c r="N1017" s="198"/>
      <c r="O1017" s="198"/>
      <c r="P1017" s="198"/>
      <c r="R1017" s="195" t="s">
        <v>2725</v>
      </c>
      <c r="S1017" s="195"/>
      <c r="T1017" s="195"/>
      <c r="U1017" s="64">
        <v>1206.45</v>
      </c>
    </row>
    <row r="1018" spans="1:21">
      <c r="R1018" s="195"/>
      <c r="S1018" s="195"/>
      <c r="T1018" s="195"/>
    </row>
    <row r="1019" spans="1:21" ht="6" customHeight="1"/>
    <row r="1020" spans="1:21">
      <c r="D1020" s="63" t="s">
        <v>1</v>
      </c>
      <c r="F1020" s="63" t="s">
        <v>1</v>
      </c>
      <c r="H1020" s="63" t="s">
        <v>1</v>
      </c>
      <c r="O1020" s="191" t="s">
        <v>2712</v>
      </c>
      <c r="P1020" s="191"/>
      <c r="Q1020" s="191"/>
      <c r="R1020" s="191"/>
      <c r="S1020" s="191"/>
      <c r="U1020" s="65">
        <v>2425</v>
      </c>
    </row>
    <row r="1021" spans="1:21" ht="18" customHeight="1"/>
    <row r="1022" spans="1:21" ht="18" customHeight="1" thickBot="1">
      <c r="A1022" s="63" t="s">
        <v>1</v>
      </c>
      <c r="B1022" s="63" t="s">
        <v>1</v>
      </c>
      <c r="C1022" s="192" t="s">
        <v>2726</v>
      </c>
      <c r="D1022" s="192"/>
      <c r="E1022" s="192"/>
      <c r="F1022" s="192"/>
      <c r="G1022" s="192"/>
      <c r="H1022" s="192"/>
      <c r="I1022" s="192"/>
      <c r="J1022" s="192"/>
      <c r="K1022" s="193" t="s">
        <v>2727</v>
      </c>
      <c r="L1022" s="193"/>
      <c r="M1022" s="193"/>
      <c r="N1022" s="193"/>
      <c r="O1022" s="193"/>
      <c r="P1022" s="193"/>
      <c r="Q1022" s="193"/>
      <c r="R1022" s="193"/>
      <c r="S1022" s="194">
        <v>108014.1</v>
      </c>
      <c r="T1022" s="194"/>
      <c r="U1022" s="194"/>
    </row>
    <row r="1023" spans="1:21" ht="409.6" customHeight="1" thickTop="1"/>
    <row r="1024" spans="1:21" ht="11.25" customHeight="1"/>
    <row r="1025" spans="1:22" ht="13.5" customHeight="1">
      <c r="A1025" s="195" t="s">
        <v>2003</v>
      </c>
      <c r="B1025" s="195"/>
      <c r="C1025" s="195"/>
      <c r="D1025" s="195"/>
      <c r="E1025" s="195"/>
      <c r="F1025" s="195"/>
      <c r="G1025" s="195"/>
      <c r="H1025" s="195"/>
      <c r="I1025" s="195"/>
      <c r="J1025" s="195"/>
      <c r="K1025" s="195"/>
      <c r="L1025" s="195"/>
      <c r="M1025" s="195"/>
      <c r="P1025" s="196" t="s">
        <v>2728</v>
      </c>
      <c r="Q1025" s="196"/>
      <c r="R1025" s="196"/>
      <c r="S1025" s="196"/>
      <c r="T1025" s="196"/>
      <c r="U1025" s="196"/>
      <c r="V1025" s="196"/>
    </row>
  </sheetData>
  <mergeCells count="2295">
    <mergeCell ref="B10:H10"/>
    <mergeCell ref="I10:K10"/>
    <mergeCell ref="L10:P10"/>
    <mergeCell ref="R10:T11"/>
    <mergeCell ref="B12:H12"/>
    <mergeCell ref="I12:K12"/>
    <mergeCell ref="L12:P12"/>
    <mergeCell ref="R12:T12"/>
    <mergeCell ref="B7:H7"/>
    <mergeCell ref="I7:K7"/>
    <mergeCell ref="L7:P7"/>
    <mergeCell ref="R7:T7"/>
    <mergeCell ref="B8:H8"/>
    <mergeCell ref="I8:K8"/>
    <mergeCell ref="L8:P8"/>
    <mergeCell ref="R8:T9"/>
    <mergeCell ref="B1:U1"/>
    <mergeCell ref="J2:S2"/>
    <mergeCell ref="A4:L4"/>
    <mergeCell ref="B6:H6"/>
    <mergeCell ref="I6:K6"/>
    <mergeCell ref="L6:P6"/>
    <mergeCell ref="R6:T6"/>
    <mergeCell ref="O19:S19"/>
    <mergeCell ref="A20:L20"/>
    <mergeCell ref="B22:H22"/>
    <mergeCell ref="I22:K22"/>
    <mergeCell ref="L22:P22"/>
    <mergeCell ref="R22:T22"/>
    <mergeCell ref="B15:H15"/>
    <mergeCell ref="I15:K15"/>
    <mergeCell ref="L15:P15"/>
    <mergeCell ref="R15:T16"/>
    <mergeCell ref="B17:H17"/>
    <mergeCell ref="I17:K17"/>
    <mergeCell ref="L17:P17"/>
    <mergeCell ref="R17:T17"/>
    <mergeCell ref="B13:H13"/>
    <mergeCell ref="I13:K13"/>
    <mergeCell ref="L13:P13"/>
    <mergeCell ref="R13:T13"/>
    <mergeCell ref="B14:H14"/>
    <mergeCell ref="I14:K14"/>
    <mergeCell ref="L14:P14"/>
    <mergeCell ref="R14:T14"/>
    <mergeCell ref="B27:H27"/>
    <mergeCell ref="I27:K27"/>
    <mergeCell ref="L27:P27"/>
    <mergeCell ref="R27:T27"/>
    <mergeCell ref="B28:H28"/>
    <mergeCell ref="I28:K28"/>
    <mergeCell ref="L28:P28"/>
    <mergeCell ref="R28:T29"/>
    <mergeCell ref="B25:H25"/>
    <mergeCell ref="I25:K25"/>
    <mergeCell ref="L25:P25"/>
    <mergeCell ref="R25:T25"/>
    <mergeCell ref="B26:H26"/>
    <mergeCell ref="I26:K26"/>
    <mergeCell ref="L26:P26"/>
    <mergeCell ref="R26:T26"/>
    <mergeCell ref="B23:H23"/>
    <mergeCell ref="I23:K23"/>
    <mergeCell ref="L23:P23"/>
    <mergeCell ref="R23:T23"/>
    <mergeCell ref="B24:H24"/>
    <mergeCell ref="I24:K24"/>
    <mergeCell ref="L24:P24"/>
    <mergeCell ref="R24:T24"/>
    <mergeCell ref="B36:H36"/>
    <mergeCell ref="I36:K36"/>
    <mergeCell ref="L36:P36"/>
    <mergeCell ref="R36:T36"/>
    <mergeCell ref="B37:H37"/>
    <mergeCell ref="I37:K37"/>
    <mergeCell ref="L37:P37"/>
    <mergeCell ref="R37:T37"/>
    <mergeCell ref="B33:H33"/>
    <mergeCell ref="I33:K33"/>
    <mergeCell ref="L33:P33"/>
    <mergeCell ref="R33:T33"/>
    <mergeCell ref="B34:H34"/>
    <mergeCell ref="I34:K34"/>
    <mergeCell ref="L34:P34"/>
    <mergeCell ref="R34:T35"/>
    <mergeCell ref="B30:H30"/>
    <mergeCell ref="I30:K30"/>
    <mergeCell ref="L30:P30"/>
    <mergeCell ref="R30:T31"/>
    <mergeCell ref="B32:H32"/>
    <mergeCell ref="I32:K32"/>
    <mergeCell ref="L32:P32"/>
    <mergeCell ref="R32:T32"/>
    <mergeCell ref="B44:H44"/>
    <mergeCell ref="I44:K44"/>
    <mergeCell ref="L44:P44"/>
    <mergeCell ref="R44:T45"/>
    <mergeCell ref="B46:H46"/>
    <mergeCell ref="I46:K46"/>
    <mergeCell ref="L46:P46"/>
    <mergeCell ref="R46:T46"/>
    <mergeCell ref="B41:H41"/>
    <mergeCell ref="I41:K41"/>
    <mergeCell ref="L41:P41"/>
    <mergeCell ref="R41:T41"/>
    <mergeCell ref="B42:H42"/>
    <mergeCell ref="I42:K42"/>
    <mergeCell ref="L42:P42"/>
    <mergeCell ref="R42:T43"/>
    <mergeCell ref="B38:H38"/>
    <mergeCell ref="I38:K38"/>
    <mergeCell ref="L38:P38"/>
    <mergeCell ref="R38:T39"/>
    <mergeCell ref="B40:H40"/>
    <mergeCell ref="I40:K40"/>
    <mergeCell ref="L40:P40"/>
    <mergeCell ref="R40:T40"/>
    <mergeCell ref="B52:H52"/>
    <mergeCell ref="I52:K52"/>
    <mergeCell ref="L52:P52"/>
    <mergeCell ref="R52:T53"/>
    <mergeCell ref="B54:H54"/>
    <mergeCell ref="I54:K54"/>
    <mergeCell ref="L54:P54"/>
    <mergeCell ref="R54:T54"/>
    <mergeCell ref="B49:H49"/>
    <mergeCell ref="I49:K49"/>
    <mergeCell ref="L49:P49"/>
    <mergeCell ref="R49:T50"/>
    <mergeCell ref="B51:H51"/>
    <mergeCell ref="I51:K51"/>
    <mergeCell ref="L51:P51"/>
    <mergeCell ref="R51:T51"/>
    <mergeCell ref="B47:H47"/>
    <mergeCell ref="I47:K47"/>
    <mergeCell ref="L47:P47"/>
    <mergeCell ref="R47:T47"/>
    <mergeCell ref="B48:H48"/>
    <mergeCell ref="I48:K48"/>
    <mergeCell ref="L48:P48"/>
    <mergeCell ref="R48:T48"/>
    <mergeCell ref="A63:M63"/>
    <mergeCell ref="P63:V63"/>
    <mergeCell ref="A64:U64"/>
    <mergeCell ref="A66:L66"/>
    <mergeCell ref="B68:H68"/>
    <mergeCell ref="I68:K68"/>
    <mergeCell ref="L68:P68"/>
    <mergeCell ref="R68:T69"/>
    <mergeCell ref="B58:H58"/>
    <mergeCell ref="I58:K58"/>
    <mergeCell ref="L58:P58"/>
    <mergeCell ref="R58:T59"/>
    <mergeCell ref="B60:H60"/>
    <mergeCell ref="I60:K60"/>
    <mergeCell ref="L60:P60"/>
    <mergeCell ref="R60:T60"/>
    <mergeCell ref="B55:H55"/>
    <mergeCell ref="I55:K55"/>
    <mergeCell ref="L55:P55"/>
    <mergeCell ref="R55:T56"/>
    <mergeCell ref="B57:H57"/>
    <mergeCell ref="I57:K57"/>
    <mergeCell ref="L57:P57"/>
    <mergeCell ref="R57:T57"/>
    <mergeCell ref="B76:H76"/>
    <mergeCell ref="I76:K76"/>
    <mergeCell ref="L76:P76"/>
    <mergeCell ref="R76:T77"/>
    <mergeCell ref="B78:H78"/>
    <mergeCell ref="I78:K78"/>
    <mergeCell ref="L78:P78"/>
    <mergeCell ref="R78:T78"/>
    <mergeCell ref="B73:H73"/>
    <mergeCell ref="I73:K73"/>
    <mergeCell ref="L73:P73"/>
    <mergeCell ref="R73:T74"/>
    <mergeCell ref="B75:H75"/>
    <mergeCell ref="I75:K75"/>
    <mergeCell ref="L75:P75"/>
    <mergeCell ref="R75:T75"/>
    <mergeCell ref="B70:H70"/>
    <mergeCell ref="I70:K70"/>
    <mergeCell ref="L70:P70"/>
    <mergeCell ref="R70:T71"/>
    <mergeCell ref="B72:H72"/>
    <mergeCell ref="I72:K72"/>
    <mergeCell ref="L72:P72"/>
    <mergeCell ref="R72:T72"/>
    <mergeCell ref="B83:H83"/>
    <mergeCell ref="I83:K83"/>
    <mergeCell ref="L83:P83"/>
    <mergeCell ref="R83:T83"/>
    <mergeCell ref="B84:H84"/>
    <mergeCell ref="I84:K84"/>
    <mergeCell ref="L84:P84"/>
    <mergeCell ref="R84:T84"/>
    <mergeCell ref="B81:H81"/>
    <mergeCell ref="I81:K81"/>
    <mergeCell ref="L81:P81"/>
    <mergeCell ref="R81:T81"/>
    <mergeCell ref="B82:H82"/>
    <mergeCell ref="I82:K82"/>
    <mergeCell ref="L82:P82"/>
    <mergeCell ref="R82:T82"/>
    <mergeCell ref="B79:H79"/>
    <mergeCell ref="I79:K79"/>
    <mergeCell ref="L79:P79"/>
    <mergeCell ref="R79:T79"/>
    <mergeCell ref="B80:H80"/>
    <mergeCell ref="I80:K80"/>
    <mergeCell ref="L80:P80"/>
    <mergeCell ref="R80:T80"/>
    <mergeCell ref="B89:H89"/>
    <mergeCell ref="I89:K89"/>
    <mergeCell ref="L89:P89"/>
    <mergeCell ref="R89:T89"/>
    <mergeCell ref="O91:S91"/>
    <mergeCell ref="A92:L92"/>
    <mergeCell ref="B87:H87"/>
    <mergeCell ref="I87:K87"/>
    <mergeCell ref="L87:P87"/>
    <mergeCell ref="R87:T87"/>
    <mergeCell ref="B88:H88"/>
    <mergeCell ref="I88:K88"/>
    <mergeCell ref="L88:P88"/>
    <mergeCell ref="R88:T88"/>
    <mergeCell ref="B85:H85"/>
    <mergeCell ref="I85:K85"/>
    <mergeCell ref="L85:P85"/>
    <mergeCell ref="R85:T85"/>
    <mergeCell ref="B86:H86"/>
    <mergeCell ref="I86:K86"/>
    <mergeCell ref="L86:P86"/>
    <mergeCell ref="R86:T86"/>
    <mergeCell ref="B98:H98"/>
    <mergeCell ref="I98:K98"/>
    <mergeCell ref="L98:P98"/>
    <mergeCell ref="R98:T99"/>
    <mergeCell ref="B100:H100"/>
    <mergeCell ref="I100:K100"/>
    <mergeCell ref="L100:P100"/>
    <mergeCell ref="R100:T101"/>
    <mergeCell ref="B96:H96"/>
    <mergeCell ref="I96:K96"/>
    <mergeCell ref="L96:P96"/>
    <mergeCell ref="R96:T96"/>
    <mergeCell ref="B97:H97"/>
    <mergeCell ref="I97:K97"/>
    <mergeCell ref="L97:P97"/>
    <mergeCell ref="R97:T97"/>
    <mergeCell ref="B94:H94"/>
    <mergeCell ref="I94:K94"/>
    <mergeCell ref="L94:P94"/>
    <mergeCell ref="R94:T94"/>
    <mergeCell ref="B95:H95"/>
    <mergeCell ref="I95:K95"/>
    <mergeCell ref="L95:P95"/>
    <mergeCell ref="R95:T95"/>
    <mergeCell ref="B115:H115"/>
    <mergeCell ref="I115:K115"/>
    <mergeCell ref="L115:P115"/>
    <mergeCell ref="R115:T115"/>
    <mergeCell ref="B116:H116"/>
    <mergeCell ref="I116:K116"/>
    <mergeCell ref="L116:P116"/>
    <mergeCell ref="R116:T116"/>
    <mergeCell ref="B113:H113"/>
    <mergeCell ref="I113:K113"/>
    <mergeCell ref="L113:P113"/>
    <mergeCell ref="R113:T113"/>
    <mergeCell ref="B114:H114"/>
    <mergeCell ref="I114:K114"/>
    <mergeCell ref="L114:P114"/>
    <mergeCell ref="R114:T114"/>
    <mergeCell ref="O103:S103"/>
    <mergeCell ref="A106:M106"/>
    <mergeCell ref="P106:V106"/>
    <mergeCell ref="A107:U107"/>
    <mergeCell ref="A109:L109"/>
    <mergeCell ref="B111:H111"/>
    <mergeCell ref="I111:K111"/>
    <mergeCell ref="L111:P111"/>
    <mergeCell ref="R111:T112"/>
    <mergeCell ref="B121:H121"/>
    <mergeCell ref="I121:K121"/>
    <mergeCell ref="L121:P121"/>
    <mergeCell ref="R121:T121"/>
    <mergeCell ref="B122:H122"/>
    <mergeCell ref="I122:K122"/>
    <mergeCell ref="L122:P122"/>
    <mergeCell ref="R122:T122"/>
    <mergeCell ref="B119:H119"/>
    <mergeCell ref="I119:K119"/>
    <mergeCell ref="L119:P119"/>
    <mergeCell ref="R119:T119"/>
    <mergeCell ref="B120:H120"/>
    <mergeCell ref="I120:K120"/>
    <mergeCell ref="L120:P120"/>
    <mergeCell ref="R120:T120"/>
    <mergeCell ref="B117:H117"/>
    <mergeCell ref="I117:K117"/>
    <mergeCell ref="L117:P117"/>
    <mergeCell ref="R117:T117"/>
    <mergeCell ref="B118:H118"/>
    <mergeCell ref="I118:K118"/>
    <mergeCell ref="L118:P118"/>
    <mergeCell ref="R118:T118"/>
    <mergeCell ref="B128:H128"/>
    <mergeCell ref="I128:K128"/>
    <mergeCell ref="L128:P128"/>
    <mergeCell ref="R128:T129"/>
    <mergeCell ref="B130:H130"/>
    <mergeCell ref="I130:K130"/>
    <mergeCell ref="L130:P130"/>
    <mergeCell ref="R130:T130"/>
    <mergeCell ref="B126:H126"/>
    <mergeCell ref="I126:K126"/>
    <mergeCell ref="L126:P126"/>
    <mergeCell ref="R126:T126"/>
    <mergeCell ref="B127:H127"/>
    <mergeCell ref="I127:K127"/>
    <mergeCell ref="L127:P127"/>
    <mergeCell ref="R127:T127"/>
    <mergeCell ref="B123:H123"/>
    <mergeCell ref="I123:K123"/>
    <mergeCell ref="L123:P123"/>
    <mergeCell ref="R123:T124"/>
    <mergeCell ref="B125:H125"/>
    <mergeCell ref="I125:K125"/>
    <mergeCell ref="L125:P125"/>
    <mergeCell ref="R125:T125"/>
    <mergeCell ref="B142:H142"/>
    <mergeCell ref="I142:K142"/>
    <mergeCell ref="L142:P142"/>
    <mergeCell ref="R142:T143"/>
    <mergeCell ref="B144:H144"/>
    <mergeCell ref="I144:K144"/>
    <mergeCell ref="L144:P144"/>
    <mergeCell ref="R144:T145"/>
    <mergeCell ref="O132:S132"/>
    <mergeCell ref="A135:M135"/>
    <mergeCell ref="P135:V135"/>
    <mergeCell ref="A136:U136"/>
    <mergeCell ref="A138:L138"/>
    <mergeCell ref="B140:H140"/>
    <mergeCell ref="I140:K140"/>
    <mergeCell ref="L140:P140"/>
    <mergeCell ref="R140:T141"/>
    <mergeCell ref="B152:H152"/>
    <mergeCell ref="I152:K152"/>
    <mergeCell ref="L152:P152"/>
    <mergeCell ref="R152:T153"/>
    <mergeCell ref="B154:H154"/>
    <mergeCell ref="I154:K154"/>
    <mergeCell ref="L154:P154"/>
    <mergeCell ref="R154:T155"/>
    <mergeCell ref="B148:H148"/>
    <mergeCell ref="I148:K148"/>
    <mergeCell ref="L148:P148"/>
    <mergeCell ref="R148:T149"/>
    <mergeCell ref="B150:H150"/>
    <mergeCell ref="I150:K150"/>
    <mergeCell ref="L150:P150"/>
    <mergeCell ref="R150:T151"/>
    <mergeCell ref="B146:H146"/>
    <mergeCell ref="I146:K146"/>
    <mergeCell ref="L146:P146"/>
    <mergeCell ref="R146:T146"/>
    <mergeCell ref="B147:H147"/>
    <mergeCell ref="I147:K147"/>
    <mergeCell ref="L147:P147"/>
    <mergeCell ref="R147:T147"/>
    <mergeCell ref="B163:H163"/>
    <mergeCell ref="I163:K163"/>
    <mergeCell ref="L163:P163"/>
    <mergeCell ref="R163:T164"/>
    <mergeCell ref="B165:H165"/>
    <mergeCell ref="I165:K165"/>
    <mergeCell ref="L165:P165"/>
    <mergeCell ref="R165:T166"/>
    <mergeCell ref="B159:H159"/>
    <mergeCell ref="I159:K159"/>
    <mergeCell ref="L159:P159"/>
    <mergeCell ref="R159:T160"/>
    <mergeCell ref="B161:H161"/>
    <mergeCell ref="I161:K161"/>
    <mergeCell ref="L161:P161"/>
    <mergeCell ref="R161:T162"/>
    <mergeCell ref="B156:H156"/>
    <mergeCell ref="I156:K156"/>
    <mergeCell ref="L156:P156"/>
    <mergeCell ref="R156:T156"/>
    <mergeCell ref="B157:H157"/>
    <mergeCell ref="I157:K157"/>
    <mergeCell ref="L157:P157"/>
    <mergeCell ref="R157:T158"/>
    <mergeCell ref="B175:H175"/>
    <mergeCell ref="I175:K175"/>
    <mergeCell ref="L175:P175"/>
    <mergeCell ref="R175:T175"/>
    <mergeCell ref="B176:H176"/>
    <mergeCell ref="I176:K176"/>
    <mergeCell ref="L176:P176"/>
    <mergeCell ref="R176:T176"/>
    <mergeCell ref="B171:H171"/>
    <mergeCell ref="I171:K171"/>
    <mergeCell ref="L171:P171"/>
    <mergeCell ref="R171:T172"/>
    <mergeCell ref="B173:H173"/>
    <mergeCell ref="I173:K173"/>
    <mergeCell ref="L173:P173"/>
    <mergeCell ref="R173:T174"/>
    <mergeCell ref="B167:H167"/>
    <mergeCell ref="I167:K167"/>
    <mergeCell ref="L167:P167"/>
    <mergeCell ref="R167:T168"/>
    <mergeCell ref="B169:H169"/>
    <mergeCell ref="I169:K169"/>
    <mergeCell ref="L169:P169"/>
    <mergeCell ref="R169:T170"/>
    <mergeCell ref="A190:U190"/>
    <mergeCell ref="A192:L192"/>
    <mergeCell ref="B194:H194"/>
    <mergeCell ref="I194:K194"/>
    <mergeCell ref="L194:P194"/>
    <mergeCell ref="R194:T194"/>
    <mergeCell ref="B183:H183"/>
    <mergeCell ref="I183:K183"/>
    <mergeCell ref="L183:P183"/>
    <mergeCell ref="R183:T184"/>
    <mergeCell ref="O186:S186"/>
    <mergeCell ref="A189:M189"/>
    <mergeCell ref="P189:V189"/>
    <mergeCell ref="O178:S178"/>
    <mergeCell ref="A179:L179"/>
    <mergeCell ref="B181:H181"/>
    <mergeCell ref="I181:K181"/>
    <mergeCell ref="L181:P181"/>
    <mergeCell ref="R181:T182"/>
    <mergeCell ref="B200:H200"/>
    <mergeCell ref="I200:K200"/>
    <mergeCell ref="L200:P200"/>
    <mergeCell ref="R200:T200"/>
    <mergeCell ref="B201:H201"/>
    <mergeCell ref="I201:K201"/>
    <mergeCell ref="L201:P201"/>
    <mergeCell ref="R201:T201"/>
    <mergeCell ref="B198:H198"/>
    <mergeCell ref="I198:K198"/>
    <mergeCell ref="L198:P198"/>
    <mergeCell ref="R198:T198"/>
    <mergeCell ref="B199:H199"/>
    <mergeCell ref="I199:K199"/>
    <mergeCell ref="L199:P199"/>
    <mergeCell ref="R199:T199"/>
    <mergeCell ref="B195:H195"/>
    <mergeCell ref="I195:K195"/>
    <mergeCell ref="L195:P195"/>
    <mergeCell ref="R195:T195"/>
    <mergeCell ref="B196:H196"/>
    <mergeCell ref="I196:K196"/>
    <mergeCell ref="L196:P196"/>
    <mergeCell ref="R196:T197"/>
    <mergeCell ref="B207:H207"/>
    <mergeCell ref="I207:K207"/>
    <mergeCell ref="L207:P207"/>
    <mergeCell ref="R207:T207"/>
    <mergeCell ref="B208:H208"/>
    <mergeCell ref="I208:K208"/>
    <mergeCell ref="L208:P208"/>
    <mergeCell ref="R208:T208"/>
    <mergeCell ref="B205:H205"/>
    <mergeCell ref="I205:K205"/>
    <mergeCell ref="L205:P205"/>
    <mergeCell ref="R205:T205"/>
    <mergeCell ref="B206:H206"/>
    <mergeCell ref="I206:K206"/>
    <mergeCell ref="L206:P206"/>
    <mergeCell ref="R206:T206"/>
    <mergeCell ref="B202:H202"/>
    <mergeCell ref="I202:K202"/>
    <mergeCell ref="L202:P202"/>
    <mergeCell ref="R202:T203"/>
    <mergeCell ref="B204:H204"/>
    <mergeCell ref="I204:K204"/>
    <mergeCell ref="L204:P204"/>
    <mergeCell ref="R204:T204"/>
    <mergeCell ref="B215:H215"/>
    <mergeCell ref="I215:K215"/>
    <mergeCell ref="L215:P215"/>
    <mergeCell ref="R215:T215"/>
    <mergeCell ref="B216:H216"/>
    <mergeCell ref="I216:K216"/>
    <mergeCell ref="L216:P216"/>
    <mergeCell ref="R216:T216"/>
    <mergeCell ref="B213:H213"/>
    <mergeCell ref="I213:K213"/>
    <mergeCell ref="L213:P213"/>
    <mergeCell ref="R213:T213"/>
    <mergeCell ref="B214:H214"/>
    <mergeCell ref="I214:K214"/>
    <mergeCell ref="L214:P214"/>
    <mergeCell ref="R214:T214"/>
    <mergeCell ref="B209:H209"/>
    <mergeCell ref="I209:K209"/>
    <mergeCell ref="L209:P209"/>
    <mergeCell ref="R209:T210"/>
    <mergeCell ref="B211:H211"/>
    <mergeCell ref="I211:K211"/>
    <mergeCell ref="L211:P211"/>
    <mergeCell ref="R211:T212"/>
    <mergeCell ref="B221:H221"/>
    <mergeCell ref="I221:K221"/>
    <mergeCell ref="L221:P221"/>
    <mergeCell ref="R221:T221"/>
    <mergeCell ref="B222:H222"/>
    <mergeCell ref="I222:K222"/>
    <mergeCell ref="L222:P222"/>
    <mergeCell ref="R222:T222"/>
    <mergeCell ref="B219:H219"/>
    <mergeCell ref="I219:K219"/>
    <mergeCell ref="L219:P219"/>
    <mergeCell ref="R219:T219"/>
    <mergeCell ref="B220:H220"/>
    <mergeCell ref="I220:K220"/>
    <mergeCell ref="L220:P220"/>
    <mergeCell ref="R220:T220"/>
    <mergeCell ref="B217:H217"/>
    <mergeCell ref="I217:K217"/>
    <mergeCell ref="L217:P217"/>
    <mergeCell ref="R217:T217"/>
    <mergeCell ref="B218:H218"/>
    <mergeCell ref="I218:K218"/>
    <mergeCell ref="L218:P218"/>
    <mergeCell ref="R218:T218"/>
    <mergeCell ref="B227:H227"/>
    <mergeCell ref="I227:K227"/>
    <mergeCell ref="L227:P227"/>
    <mergeCell ref="R227:T227"/>
    <mergeCell ref="B228:H228"/>
    <mergeCell ref="I228:K228"/>
    <mergeCell ref="L228:P228"/>
    <mergeCell ref="R228:T228"/>
    <mergeCell ref="B225:H225"/>
    <mergeCell ref="I225:K225"/>
    <mergeCell ref="L225:P225"/>
    <mergeCell ref="R225:T225"/>
    <mergeCell ref="B226:H226"/>
    <mergeCell ref="I226:K226"/>
    <mergeCell ref="L226:P226"/>
    <mergeCell ref="R226:T226"/>
    <mergeCell ref="B223:H223"/>
    <mergeCell ref="I223:K223"/>
    <mergeCell ref="L223:P223"/>
    <mergeCell ref="R223:T223"/>
    <mergeCell ref="B224:H224"/>
    <mergeCell ref="I224:K224"/>
    <mergeCell ref="L224:P224"/>
    <mergeCell ref="R224:T224"/>
    <mergeCell ref="B235:H235"/>
    <mergeCell ref="I235:K235"/>
    <mergeCell ref="L235:P235"/>
    <mergeCell ref="R235:T235"/>
    <mergeCell ref="B236:H236"/>
    <mergeCell ref="I236:K236"/>
    <mergeCell ref="L236:P236"/>
    <mergeCell ref="R236:T237"/>
    <mergeCell ref="B232:H232"/>
    <mergeCell ref="I232:K232"/>
    <mergeCell ref="L232:P232"/>
    <mergeCell ref="R232:T232"/>
    <mergeCell ref="B233:H233"/>
    <mergeCell ref="I233:K233"/>
    <mergeCell ref="L233:P233"/>
    <mergeCell ref="R233:T234"/>
    <mergeCell ref="B229:H229"/>
    <mergeCell ref="I229:K229"/>
    <mergeCell ref="L229:P229"/>
    <mergeCell ref="R229:T229"/>
    <mergeCell ref="B230:H230"/>
    <mergeCell ref="I230:K230"/>
    <mergeCell ref="L230:P230"/>
    <mergeCell ref="R230:T231"/>
    <mergeCell ref="O241:S241"/>
    <mergeCell ref="A244:M244"/>
    <mergeCell ref="P244:V244"/>
    <mergeCell ref="A245:U245"/>
    <mergeCell ref="A247:L247"/>
    <mergeCell ref="B249:H249"/>
    <mergeCell ref="I249:K249"/>
    <mergeCell ref="L249:P249"/>
    <mergeCell ref="R249:T250"/>
    <mergeCell ref="B238:H238"/>
    <mergeCell ref="I238:K238"/>
    <mergeCell ref="L238:P238"/>
    <mergeCell ref="R238:T238"/>
    <mergeCell ref="B239:H239"/>
    <mergeCell ref="I239:K239"/>
    <mergeCell ref="L239:P239"/>
    <mergeCell ref="R239:T239"/>
    <mergeCell ref="A263:U263"/>
    <mergeCell ref="A265:L265"/>
    <mergeCell ref="B267:H267"/>
    <mergeCell ref="I267:K267"/>
    <mergeCell ref="L267:P267"/>
    <mergeCell ref="R267:T267"/>
    <mergeCell ref="B256:H256"/>
    <mergeCell ref="I256:K256"/>
    <mergeCell ref="L256:P256"/>
    <mergeCell ref="R256:T257"/>
    <mergeCell ref="O259:S259"/>
    <mergeCell ref="A262:M262"/>
    <mergeCell ref="P262:V262"/>
    <mergeCell ref="B251:H251"/>
    <mergeCell ref="I251:K251"/>
    <mergeCell ref="L251:P251"/>
    <mergeCell ref="R251:T252"/>
    <mergeCell ref="B253:H253"/>
    <mergeCell ref="I253:K253"/>
    <mergeCell ref="L253:P253"/>
    <mergeCell ref="R253:T255"/>
    <mergeCell ref="B272:H272"/>
    <mergeCell ref="I272:K272"/>
    <mergeCell ref="L272:P272"/>
    <mergeCell ref="R272:T272"/>
    <mergeCell ref="B273:H273"/>
    <mergeCell ref="I273:K273"/>
    <mergeCell ref="L273:P273"/>
    <mergeCell ref="R273:T273"/>
    <mergeCell ref="B270:H270"/>
    <mergeCell ref="I270:K270"/>
    <mergeCell ref="L270:P270"/>
    <mergeCell ref="R270:T270"/>
    <mergeCell ref="B271:H271"/>
    <mergeCell ref="I271:K271"/>
    <mergeCell ref="L271:P271"/>
    <mergeCell ref="R271:T271"/>
    <mergeCell ref="B268:H268"/>
    <mergeCell ref="I268:K268"/>
    <mergeCell ref="L268:P268"/>
    <mergeCell ref="R268:T268"/>
    <mergeCell ref="B269:H269"/>
    <mergeCell ref="I269:K269"/>
    <mergeCell ref="L269:P269"/>
    <mergeCell ref="R269:T269"/>
    <mergeCell ref="B279:H279"/>
    <mergeCell ref="I279:K279"/>
    <mergeCell ref="L279:P279"/>
    <mergeCell ref="R279:T279"/>
    <mergeCell ref="B280:H280"/>
    <mergeCell ref="I280:K280"/>
    <mergeCell ref="L280:P280"/>
    <mergeCell ref="R280:T280"/>
    <mergeCell ref="B276:H276"/>
    <mergeCell ref="I276:K276"/>
    <mergeCell ref="L276:P276"/>
    <mergeCell ref="R276:T277"/>
    <mergeCell ref="B278:H278"/>
    <mergeCell ref="I278:K278"/>
    <mergeCell ref="L278:P278"/>
    <mergeCell ref="R278:T278"/>
    <mergeCell ref="B274:H274"/>
    <mergeCell ref="I274:K274"/>
    <mergeCell ref="L274:P274"/>
    <mergeCell ref="R274:T274"/>
    <mergeCell ref="B275:H275"/>
    <mergeCell ref="I275:K275"/>
    <mergeCell ref="L275:P275"/>
    <mergeCell ref="R275:T275"/>
    <mergeCell ref="B286:H286"/>
    <mergeCell ref="I286:K286"/>
    <mergeCell ref="L286:P286"/>
    <mergeCell ref="R286:T286"/>
    <mergeCell ref="B287:H287"/>
    <mergeCell ref="I287:K287"/>
    <mergeCell ref="L287:P287"/>
    <mergeCell ref="R287:T287"/>
    <mergeCell ref="B283:H283"/>
    <mergeCell ref="I283:K283"/>
    <mergeCell ref="L283:P283"/>
    <mergeCell ref="R283:T283"/>
    <mergeCell ref="B284:H284"/>
    <mergeCell ref="I284:K284"/>
    <mergeCell ref="L284:P284"/>
    <mergeCell ref="R284:T285"/>
    <mergeCell ref="B281:H281"/>
    <mergeCell ref="I281:K281"/>
    <mergeCell ref="L281:P281"/>
    <mergeCell ref="R281:T281"/>
    <mergeCell ref="B282:H282"/>
    <mergeCell ref="I282:K282"/>
    <mergeCell ref="L282:P282"/>
    <mergeCell ref="R282:T282"/>
    <mergeCell ref="B292:H292"/>
    <mergeCell ref="I292:K292"/>
    <mergeCell ref="L292:P292"/>
    <mergeCell ref="R292:T292"/>
    <mergeCell ref="B293:H293"/>
    <mergeCell ref="I293:K293"/>
    <mergeCell ref="L293:P293"/>
    <mergeCell ref="R293:T293"/>
    <mergeCell ref="B290:H290"/>
    <mergeCell ref="I290:K290"/>
    <mergeCell ref="L290:P290"/>
    <mergeCell ref="R290:T290"/>
    <mergeCell ref="B291:H291"/>
    <mergeCell ref="I291:K291"/>
    <mergeCell ref="L291:P291"/>
    <mergeCell ref="R291:T291"/>
    <mergeCell ref="B288:H288"/>
    <mergeCell ref="I288:K288"/>
    <mergeCell ref="L288:P288"/>
    <mergeCell ref="R288:T288"/>
    <mergeCell ref="B289:H289"/>
    <mergeCell ref="I289:K289"/>
    <mergeCell ref="L289:P289"/>
    <mergeCell ref="R289:T289"/>
    <mergeCell ref="B298:H298"/>
    <mergeCell ref="I298:K298"/>
    <mergeCell ref="L298:P298"/>
    <mergeCell ref="R298:T298"/>
    <mergeCell ref="B299:H299"/>
    <mergeCell ref="I299:K299"/>
    <mergeCell ref="L299:P299"/>
    <mergeCell ref="R299:T299"/>
    <mergeCell ref="B296:H296"/>
    <mergeCell ref="I296:K296"/>
    <mergeCell ref="L296:P296"/>
    <mergeCell ref="R296:T296"/>
    <mergeCell ref="B297:H297"/>
    <mergeCell ref="I297:K297"/>
    <mergeCell ref="L297:P297"/>
    <mergeCell ref="R297:T297"/>
    <mergeCell ref="B294:H294"/>
    <mergeCell ref="I294:K294"/>
    <mergeCell ref="L294:P294"/>
    <mergeCell ref="R294:T294"/>
    <mergeCell ref="B295:H295"/>
    <mergeCell ref="I295:K295"/>
    <mergeCell ref="L295:P295"/>
    <mergeCell ref="R295:T295"/>
    <mergeCell ref="B304:H304"/>
    <mergeCell ref="I304:K304"/>
    <mergeCell ref="L304:P304"/>
    <mergeCell ref="R304:T304"/>
    <mergeCell ref="B305:H305"/>
    <mergeCell ref="I305:K305"/>
    <mergeCell ref="L305:P305"/>
    <mergeCell ref="R305:T305"/>
    <mergeCell ref="B302:H302"/>
    <mergeCell ref="I302:K302"/>
    <mergeCell ref="L302:P302"/>
    <mergeCell ref="R302:T302"/>
    <mergeCell ref="B303:H303"/>
    <mergeCell ref="I303:K303"/>
    <mergeCell ref="L303:P303"/>
    <mergeCell ref="R303:T303"/>
    <mergeCell ref="B300:H300"/>
    <mergeCell ref="I300:K300"/>
    <mergeCell ref="L300:P300"/>
    <mergeCell ref="R300:T300"/>
    <mergeCell ref="B301:H301"/>
    <mergeCell ref="I301:K301"/>
    <mergeCell ref="L301:P301"/>
    <mergeCell ref="R301:T301"/>
    <mergeCell ref="B310:H310"/>
    <mergeCell ref="I310:K310"/>
    <mergeCell ref="L310:P310"/>
    <mergeCell ref="R310:T310"/>
    <mergeCell ref="B311:H311"/>
    <mergeCell ref="I311:K311"/>
    <mergeCell ref="L311:P311"/>
    <mergeCell ref="R311:T311"/>
    <mergeCell ref="B308:H308"/>
    <mergeCell ref="I308:K308"/>
    <mergeCell ref="L308:P308"/>
    <mergeCell ref="R308:T308"/>
    <mergeCell ref="B309:H309"/>
    <mergeCell ref="I309:K309"/>
    <mergeCell ref="L309:P309"/>
    <mergeCell ref="R309:T309"/>
    <mergeCell ref="B306:H306"/>
    <mergeCell ref="I306:K306"/>
    <mergeCell ref="L306:P306"/>
    <mergeCell ref="R306:T306"/>
    <mergeCell ref="B307:H307"/>
    <mergeCell ref="I307:K307"/>
    <mergeCell ref="L307:P307"/>
    <mergeCell ref="R307:T307"/>
    <mergeCell ref="B316:H316"/>
    <mergeCell ref="I316:K316"/>
    <mergeCell ref="L316:P316"/>
    <mergeCell ref="R316:T316"/>
    <mergeCell ref="B317:H317"/>
    <mergeCell ref="I317:K317"/>
    <mergeCell ref="L317:P317"/>
    <mergeCell ref="R317:T317"/>
    <mergeCell ref="B314:H314"/>
    <mergeCell ref="I314:K314"/>
    <mergeCell ref="L314:P314"/>
    <mergeCell ref="R314:T314"/>
    <mergeCell ref="B315:H315"/>
    <mergeCell ref="I315:K315"/>
    <mergeCell ref="L315:P315"/>
    <mergeCell ref="R315:T315"/>
    <mergeCell ref="B312:H312"/>
    <mergeCell ref="I312:K312"/>
    <mergeCell ref="L312:P312"/>
    <mergeCell ref="R312:T312"/>
    <mergeCell ref="B313:H313"/>
    <mergeCell ref="I313:K313"/>
    <mergeCell ref="L313:P313"/>
    <mergeCell ref="R313:T313"/>
    <mergeCell ref="A325:M325"/>
    <mergeCell ref="P325:V325"/>
    <mergeCell ref="A326:U326"/>
    <mergeCell ref="A328:L328"/>
    <mergeCell ref="B330:H330"/>
    <mergeCell ref="I330:K330"/>
    <mergeCell ref="L330:P330"/>
    <mergeCell ref="R330:T331"/>
    <mergeCell ref="B320:H320"/>
    <mergeCell ref="I320:K320"/>
    <mergeCell ref="L320:P320"/>
    <mergeCell ref="R320:T320"/>
    <mergeCell ref="B321:H321"/>
    <mergeCell ref="I321:K321"/>
    <mergeCell ref="L321:P321"/>
    <mergeCell ref="R321:T322"/>
    <mergeCell ref="B318:H318"/>
    <mergeCell ref="I318:K318"/>
    <mergeCell ref="L318:P318"/>
    <mergeCell ref="R318:T318"/>
    <mergeCell ref="B319:H319"/>
    <mergeCell ref="I319:K319"/>
    <mergeCell ref="L319:P319"/>
    <mergeCell ref="R319:T319"/>
    <mergeCell ref="B336:H336"/>
    <mergeCell ref="I336:K336"/>
    <mergeCell ref="L336:P336"/>
    <mergeCell ref="R336:T336"/>
    <mergeCell ref="B337:H337"/>
    <mergeCell ref="I337:K337"/>
    <mergeCell ref="L337:P337"/>
    <mergeCell ref="R337:T337"/>
    <mergeCell ref="B334:H334"/>
    <mergeCell ref="I334:K334"/>
    <mergeCell ref="L334:P334"/>
    <mergeCell ref="R334:T334"/>
    <mergeCell ref="B335:H335"/>
    <mergeCell ref="I335:K335"/>
    <mergeCell ref="L335:P335"/>
    <mergeCell ref="R335:T335"/>
    <mergeCell ref="B332:H332"/>
    <mergeCell ref="I332:K332"/>
    <mergeCell ref="L332:P332"/>
    <mergeCell ref="R332:T332"/>
    <mergeCell ref="B333:H333"/>
    <mergeCell ref="I333:K333"/>
    <mergeCell ref="L333:P333"/>
    <mergeCell ref="R333:T333"/>
    <mergeCell ref="B342:H342"/>
    <mergeCell ref="I342:K342"/>
    <mergeCell ref="L342:P342"/>
    <mergeCell ref="R342:T342"/>
    <mergeCell ref="B343:H343"/>
    <mergeCell ref="I343:K343"/>
    <mergeCell ref="L343:P343"/>
    <mergeCell ref="R343:T343"/>
    <mergeCell ref="B340:H340"/>
    <mergeCell ref="I340:K340"/>
    <mergeCell ref="L340:P340"/>
    <mergeCell ref="R340:T340"/>
    <mergeCell ref="B341:H341"/>
    <mergeCell ref="I341:K341"/>
    <mergeCell ref="L341:P341"/>
    <mergeCell ref="R341:T341"/>
    <mergeCell ref="B338:H338"/>
    <mergeCell ref="I338:K338"/>
    <mergeCell ref="L338:P338"/>
    <mergeCell ref="R338:T338"/>
    <mergeCell ref="B339:H339"/>
    <mergeCell ref="I339:K339"/>
    <mergeCell ref="L339:P339"/>
    <mergeCell ref="R339:T339"/>
    <mergeCell ref="B349:H349"/>
    <mergeCell ref="I349:K349"/>
    <mergeCell ref="L349:P349"/>
    <mergeCell ref="R349:T349"/>
    <mergeCell ref="B350:H350"/>
    <mergeCell ref="I350:K350"/>
    <mergeCell ref="L350:P350"/>
    <mergeCell ref="R350:T350"/>
    <mergeCell ref="B347:H347"/>
    <mergeCell ref="I347:K347"/>
    <mergeCell ref="L347:P347"/>
    <mergeCell ref="R347:T347"/>
    <mergeCell ref="B348:H348"/>
    <mergeCell ref="I348:K348"/>
    <mergeCell ref="L348:P348"/>
    <mergeCell ref="R348:T348"/>
    <mergeCell ref="B344:H344"/>
    <mergeCell ref="I344:K345"/>
    <mergeCell ref="L344:P344"/>
    <mergeCell ref="R344:T344"/>
    <mergeCell ref="B346:H346"/>
    <mergeCell ref="I346:K346"/>
    <mergeCell ref="L346:P346"/>
    <mergeCell ref="R346:T346"/>
    <mergeCell ref="B356:H356"/>
    <mergeCell ref="I356:K356"/>
    <mergeCell ref="L356:P356"/>
    <mergeCell ref="R356:T356"/>
    <mergeCell ref="B357:H357"/>
    <mergeCell ref="I357:K357"/>
    <mergeCell ref="L357:P357"/>
    <mergeCell ref="R357:T357"/>
    <mergeCell ref="B354:H354"/>
    <mergeCell ref="I354:K354"/>
    <mergeCell ref="L354:P354"/>
    <mergeCell ref="R354:T354"/>
    <mergeCell ref="B355:H355"/>
    <mergeCell ref="I355:K355"/>
    <mergeCell ref="L355:P355"/>
    <mergeCell ref="R355:T355"/>
    <mergeCell ref="B351:H351"/>
    <mergeCell ref="I351:K351"/>
    <mergeCell ref="L351:P351"/>
    <mergeCell ref="R351:T351"/>
    <mergeCell ref="B352:H352"/>
    <mergeCell ref="I352:K352"/>
    <mergeCell ref="L352:P352"/>
    <mergeCell ref="R352:T353"/>
    <mergeCell ref="B362:H362"/>
    <mergeCell ref="I362:K362"/>
    <mergeCell ref="L362:P362"/>
    <mergeCell ref="R362:T362"/>
    <mergeCell ref="B363:H363"/>
    <mergeCell ref="I363:K363"/>
    <mergeCell ref="L363:P363"/>
    <mergeCell ref="R363:T363"/>
    <mergeCell ref="B360:H360"/>
    <mergeCell ref="I360:K360"/>
    <mergeCell ref="L360:P360"/>
    <mergeCell ref="R360:T360"/>
    <mergeCell ref="B361:H361"/>
    <mergeCell ref="I361:K361"/>
    <mergeCell ref="L361:P361"/>
    <mergeCell ref="R361:T361"/>
    <mergeCell ref="B358:H358"/>
    <mergeCell ref="I358:K358"/>
    <mergeCell ref="L358:P358"/>
    <mergeCell ref="R358:T358"/>
    <mergeCell ref="B359:H359"/>
    <mergeCell ref="I359:K359"/>
    <mergeCell ref="L359:P359"/>
    <mergeCell ref="R359:T359"/>
    <mergeCell ref="B368:H368"/>
    <mergeCell ref="I368:K368"/>
    <mergeCell ref="L368:P368"/>
    <mergeCell ref="R368:T368"/>
    <mergeCell ref="B369:H369"/>
    <mergeCell ref="I369:K369"/>
    <mergeCell ref="L369:P369"/>
    <mergeCell ref="R369:T369"/>
    <mergeCell ref="B366:H366"/>
    <mergeCell ref="I366:K366"/>
    <mergeCell ref="L366:P366"/>
    <mergeCell ref="R366:T366"/>
    <mergeCell ref="B367:H367"/>
    <mergeCell ref="I367:K367"/>
    <mergeCell ref="L367:P367"/>
    <mergeCell ref="R367:T367"/>
    <mergeCell ref="B364:H364"/>
    <mergeCell ref="I364:K364"/>
    <mergeCell ref="L364:P364"/>
    <mergeCell ref="R364:T364"/>
    <mergeCell ref="B365:H365"/>
    <mergeCell ref="I365:K365"/>
    <mergeCell ref="L365:P365"/>
    <mergeCell ref="R365:T365"/>
    <mergeCell ref="B376:H376"/>
    <mergeCell ref="I376:K376"/>
    <mergeCell ref="L376:P376"/>
    <mergeCell ref="R376:T377"/>
    <mergeCell ref="B378:H378"/>
    <mergeCell ref="I378:K378"/>
    <mergeCell ref="L378:P378"/>
    <mergeCell ref="R378:T378"/>
    <mergeCell ref="B373:H373"/>
    <mergeCell ref="I373:K373"/>
    <mergeCell ref="L373:P373"/>
    <mergeCell ref="R373:T374"/>
    <mergeCell ref="B375:H375"/>
    <mergeCell ref="I375:K375"/>
    <mergeCell ref="L375:P375"/>
    <mergeCell ref="R375:T375"/>
    <mergeCell ref="B370:H370"/>
    <mergeCell ref="I370:K370"/>
    <mergeCell ref="L370:P370"/>
    <mergeCell ref="R370:T370"/>
    <mergeCell ref="B371:H371"/>
    <mergeCell ref="I371:K371"/>
    <mergeCell ref="L371:P371"/>
    <mergeCell ref="R371:T372"/>
    <mergeCell ref="B384:H384"/>
    <mergeCell ref="I384:K384"/>
    <mergeCell ref="L384:P384"/>
    <mergeCell ref="R384:T384"/>
    <mergeCell ref="B385:H385"/>
    <mergeCell ref="I385:K385"/>
    <mergeCell ref="L385:P385"/>
    <mergeCell ref="R385:T385"/>
    <mergeCell ref="B382:H382"/>
    <mergeCell ref="I382:K382"/>
    <mergeCell ref="L382:P382"/>
    <mergeCell ref="R382:T382"/>
    <mergeCell ref="B383:H383"/>
    <mergeCell ref="I383:K383"/>
    <mergeCell ref="L383:P383"/>
    <mergeCell ref="R383:T383"/>
    <mergeCell ref="B379:H379"/>
    <mergeCell ref="I379:K379"/>
    <mergeCell ref="L379:P379"/>
    <mergeCell ref="R379:T379"/>
    <mergeCell ref="B380:H380"/>
    <mergeCell ref="I380:K380"/>
    <mergeCell ref="L380:P380"/>
    <mergeCell ref="R380:T381"/>
    <mergeCell ref="O398:S398"/>
    <mergeCell ref="A399:L399"/>
    <mergeCell ref="B401:H401"/>
    <mergeCell ref="I401:K401"/>
    <mergeCell ref="L401:P401"/>
    <mergeCell ref="R401:T401"/>
    <mergeCell ref="B395:H395"/>
    <mergeCell ref="I395:K395"/>
    <mergeCell ref="L395:P395"/>
    <mergeCell ref="R395:T395"/>
    <mergeCell ref="B396:H396"/>
    <mergeCell ref="I396:K396"/>
    <mergeCell ref="L396:P396"/>
    <mergeCell ref="R396:T396"/>
    <mergeCell ref="A388:M388"/>
    <mergeCell ref="P388:V388"/>
    <mergeCell ref="A389:U389"/>
    <mergeCell ref="A391:L391"/>
    <mergeCell ref="B393:H393"/>
    <mergeCell ref="I393:K393"/>
    <mergeCell ref="L393:P393"/>
    <mergeCell ref="R393:T394"/>
    <mergeCell ref="B406:H406"/>
    <mergeCell ref="I406:K406"/>
    <mergeCell ref="L406:P406"/>
    <mergeCell ref="R406:T406"/>
    <mergeCell ref="B407:H407"/>
    <mergeCell ref="I407:K407"/>
    <mergeCell ref="L407:P407"/>
    <mergeCell ref="R407:T407"/>
    <mergeCell ref="B404:H404"/>
    <mergeCell ref="I404:K404"/>
    <mergeCell ref="L404:P404"/>
    <mergeCell ref="R404:T404"/>
    <mergeCell ref="B405:H405"/>
    <mergeCell ref="I405:K405"/>
    <mergeCell ref="L405:P405"/>
    <mergeCell ref="R405:T405"/>
    <mergeCell ref="B402:H402"/>
    <mergeCell ref="I402:K402"/>
    <mergeCell ref="L402:P402"/>
    <mergeCell ref="R402:T402"/>
    <mergeCell ref="B403:H403"/>
    <mergeCell ref="I403:K403"/>
    <mergeCell ref="L403:P403"/>
    <mergeCell ref="R403:T403"/>
    <mergeCell ref="B412:H412"/>
    <mergeCell ref="I412:K412"/>
    <mergeCell ref="L412:P412"/>
    <mergeCell ref="R412:T412"/>
    <mergeCell ref="B413:H413"/>
    <mergeCell ref="I413:K413"/>
    <mergeCell ref="L413:P413"/>
    <mergeCell ref="R413:T413"/>
    <mergeCell ref="B410:H410"/>
    <mergeCell ref="I410:K410"/>
    <mergeCell ref="L410:P410"/>
    <mergeCell ref="R410:T410"/>
    <mergeCell ref="B411:H411"/>
    <mergeCell ref="I411:K411"/>
    <mergeCell ref="L411:P411"/>
    <mergeCell ref="R411:T411"/>
    <mergeCell ref="B408:H408"/>
    <mergeCell ref="I408:K408"/>
    <mergeCell ref="L408:P408"/>
    <mergeCell ref="R408:T408"/>
    <mergeCell ref="B409:H409"/>
    <mergeCell ref="I409:K409"/>
    <mergeCell ref="L409:P409"/>
    <mergeCell ref="R409:T409"/>
    <mergeCell ref="B421:H421"/>
    <mergeCell ref="I421:K421"/>
    <mergeCell ref="L421:P421"/>
    <mergeCell ref="R421:T421"/>
    <mergeCell ref="B422:H422"/>
    <mergeCell ref="I422:K422"/>
    <mergeCell ref="L422:P422"/>
    <mergeCell ref="R422:T423"/>
    <mergeCell ref="B419:H419"/>
    <mergeCell ref="I419:K419"/>
    <mergeCell ref="L419:P419"/>
    <mergeCell ref="R419:T419"/>
    <mergeCell ref="B420:H420"/>
    <mergeCell ref="I420:K420"/>
    <mergeCell ref="L420:P420"/>
    <mergeCell ref="R420:T420"/>
    <mergeCell ref="B414:H414"/>
    <mergeCell ref="I414:K414"/>
    <mergeCell ref="L414:P414"/>
    <mergeCell ref="R414:T414"/>
    <mergeCell ref="O416:S416"/>
    <mergeCell ref="A417:L417"/>
    <mergeCell ref="B429:H429"/>
    <mergeCell ref="I429:K429"/>
    <mergeCell ref="L429:P429"/>
    <mergeCell ref="R429:T429"/>
    <mergeCell ref="B430:H430"/>
    <mergeCell ref="I430:K430"/>
    <mergeCell ref="L430:P430"/>
    <mergeCell ref="R430:T430"/>
    <mergeCell ref="B426:H426"/>
    <mergeCell ref="I426:K426"/>
    <mergeCell ref="L426:P426"/>
    <mergeCell ref="R426:T426"/>
    <mergeCell ref="B427:H427"/>
    <mergeCell ref="I427:K427"/>
    <mergeCell ref="L427:P427"/>
    <mergeCell ref="R427:T428"/>
    <mergeCell ref="B424:H424"/>
    <mergeCell ref="I424:K424"/>
    <mergeCell ref="L424:P424"/>
    <mergeCell ref="R424:T424"/>
    <mergeCell ref="B425:H425"/>
    <mergeCell ref="I425:K425"/>
    <mergeCell ref="L425:P425"/>
    <mergeCell ref="R425:T425"/>
    <mergeCell ref="B437:H437"/>
    <mergeCell ref="I437:K437"/>
    <mergeCell ref="L437:P437"/>
    <mergeCell ref="R437:T438"/>
    <mergeCell ref="B439:H439"/>
    <mergeCell ref="I439:K439"/>
    <mergeCell ref="L439:P439"/>
    <mergeCell ref="R439:T439"/>
    <mergeCell ref="B435:H435"/>
    <mergeCell ref="I435:K435"/>
    <mergeCell ref="L435:P435"/>
    <mergeCell ref="R435:T435"/>
    <mergeCell ref="B436:H436"/>
    <mergeCell ref="I436:K436"/>
    <mergeCell ref="L436:P436"/>
    <mergeCell ref="R436:T436"/>
    <mergeCell ref="B431:H431"/>
    <mergeCell ref="I431:K431"/>
    <mergeCell ref="L431:P431"/>
    <mergeCell ref="R431:T432"/>
    <mergeCell ref="B433:H433"/>
    <mergeCell ref="I433:K433"/>
    <mergeCell ref="L433:P433"/>
    <mergeCell ref="R433:T434"/>
    <mergeCell ref="B455:H455"/>
    <mergeCell ref="I455:K455"/>
    <mergeCell ref="L455:P455"/>
    <mergeCell ref="R455:T456"/>
    <mergeCell ref="B457:H457"/>
    <mergeCell ref="I457:K457"/>
    <mergeCell ref="L457:P457"/>
    <mergeCell ref="R457:T458"/>
    <mergeCell ref="B451:H451"/>
    <mergeCell ref="I451:K451"/>
    <mergeCell ref="L451:P451"/>
    <mergeCell ref="R451:T452"/>
    <mergeCell ref="B453:H453"/>
    <mergeCell ref="I453:K453"/>
    <mergeCell ref="L453:P453"/>
    <mergeCell ref="R453:T454"/>
    <mergeCell ref="O441:S441"/>
    <mergeCell ref="A444:M444"/>
    <mergeCell ref="P444:V444"/>
    <mergeCell ref="A445:U445"/>
    <mergeCell ref="A447:L447"/>
    <mergeCell ref="B449:H449"/>
    <mergeCell ref="I449:K449"/>
    <mergeCell ref="L449:P449"/>
    <mergeCell ref="R449:T450"/>
    <mergeCell ref="B466:H466"/>
    <mergeCell ref="I466:K466"/>
    <mergeCell ref="L466:P466"/>
    <mergeCell ref="R466:T467"/>
    <mergeCell ref="B468:H468"/>
    <mergeCell ref="I468:K468"/>
    <mergeCell ref="L468:P468"/>
    <mergeCell ref="R468:T469"/>
    <mergeCell ref="B463:H463"/>
    <mergeCell ref="I463:K463"/>
    <mergeCell ref="L463:P463"/>
    <mergeCell ref="R463:T464"/>
    <mergeCell ref="B465:H465"/>
    <mergeCell ref="I465:K465"/>
    <mergeCell ref="L465:P465"/>
    <mergeCell ref="R465:T465"/>
    <mergeCell ref="B459:H459"/>
    <mergeCell ref="I459:K459"/>
    <mergeCell ref="L459:P459"/>
    <mergeCell ref="R459:T460"/>
    <mergeCell ref="B461:H461"/>
    <mergeCell ref="I461:K461"/>
    <mergeCell ref="L461:P461"/>
    <mergeCell ref="R461:T462"/>
    <mergeCell ref="B478:H478"/>
    <mergeCell ref="I478:K478"/>
    <mergeCell ref="L478:P478"/>
    <mergeCell ref="R478:T479"/>
    <mergeCell ref="B480:H480"/>
    <mergeCell ref="I480:K480"/>
    <mergeCell ref="L480:P480"/>
    <mergeCell ref="R480:T481"/>
    <mergeCell ref="B474:H474"/>
    <mergeCell ref="I474:K474"/>
    <mergeCell ref="L474:P474"/>
    <mergeCell ref="R474:T475"/>
    <mergeCell ref="B476:H476"/>
    <mergeCell ref="I476:K476"/>
    <mergeCell ref="L476:P476"/>
    <mergeCell ref="R476:T477"/>
    <mergeCell ref="B470:H470"/>
    <mergeCell ref="I470:K470"/>
    <mergeCell ref="L470:P470"/>
    <mergeCell ref="R470:T471"/>
    <mergeCell ref="B472:H472"/>
    <mergeCell ref="I472:K472"/>
    <mergeCell ref="L472:P472"/>
    <mergeCell ref="R472:T473"/>
    <mergeCell ref="B490:H490"/>
    <mergeCell ref="I490:K490"/>
    <mergeCell ref="L490:P490"/>
    <mergeCell ref="R490:T490"/>
    <mergeCell ref="B491:H491"/>
    <mergeCell ref="I491:K491"/>
    <mergeCell ref="L491:P491"/>
    <mergeCell ref="R491:T491"/>
    <mergeCell ref="B488:H488"/>
    <mergeCell ref="I488:K488"/>
    <mergeCell ref="L488:P488"/>
    <mergeCell ref="R488:T488"/>
    <mergeCell ref="B489:H489"/>
    <mergeCell ref="I489:K489"/>
    <mergeCell ref="L489:P489"/>
    <mergeCell ref="R489:T489"/>
    <mergeCell ref="O483:S483"/>
    <mergeCell ref="A484:L484"/>
    <mergeCell ref="B486:H486"/>
    <mergeCell ref="I486:K486"/>
    <mergeCell ref="L486:P486"/>
    <mergeCell ref="R486:T487"/>
    <mergeCell ref="A500:U500"/>
    <mergeCell ref="A502:L502"/>
    <mergeCell ref="B504:H504"/>
    <mergeCell ref="I504:K505"/>
    <mergeCell ref="L504:P504"/>
    <mergeCell ref="R504:T504"/>
    <mergeCell ref="B494:H494"/>
    <mergeCell ref="I494:K494"/>
    <mergeCell ref="L494:P494"/>
    <mergeCell ref="R494:T494"/>
    <mergeCell ref="O496:S496"/>
    <mergeCell ref="A499:M499"/>
    <mergeCell ref="P499:V499"/>
    <mergeCell ref="B492:H492"/>
    <mergeCell ref="I492:K492"/>
    <mergeCell ref="L492:P492"/>
    <mergeCell ref="R492:T492"/>
    <mergeCell ref="B493:H493"/>
    <mergeCell ref="I493:K493"/>
    <mergeCell ref="L493:P493"/>
    <mergeCell ref="R493:T493"/>
    <mergeCell ref="B514:H514"/>
    <mergeCell ref="I514:K514"/>
    <mergeCell ref="L514:P514"/>
    <mergeCell ref="R514:T515"/>
    <mergeCell ref="B516:H516"/>
    <mergeCell ref="I516:K516"/>
    <mergeCell ref="L516:P516"/>
    <mergeCell ref="R516:T517"/>
    <mergeCell ref="B510:H510"/>
    <mergeCell ref="I510:K510"/>
    <mergeCell ref="L510:P510"/>
    <mergeCell ref="R510:T511"/>
    <mergeCell ref="B512:H512"/>
    <mergeCell ref="I512:K512"/>
    <mergeCell ref="L512:P512"/>
    <mergeCell ref="R512:T513"/>
    <mergeCell ref="B506:H506"/>
    <mergeCell ref="I506:K506"/>
    <mergeCell ref="L506:P506"/>
    <mergeCell ref="R506:T507"/>
    <mergeCell ref="B508:H508"/>
    <mergeCell ref="I508:K508"/>
    <mergeCell ref="L508:P508"/>
    <mergeCell ref="R508:T509"/>
    <mergeCell ref="O527:S527"/>
    <mergeCell ref="A528:L528"/>
    <mergeCell ref="B530:H530"/>
    <mergeCell ref="I530:K530"/>
    <mergeCell ref="L530:P530"/>
    <mergeCell ref="R530:T531"/>
    <mergeCell ref="B522:H522"/>
    <mergeCell ref="I522:K522"/>
    <mergeCell ref="L522:P522"/>
    <mergeCell ref="R522:T523"/>
    <mergeCell ref="B524:H524"/>
    <mergeCell ref="I524:K524"/>
    <mergeCell ref="L524:P524"/>
    <mergeCell ref="R524:T525"/>
    <mergeCell ref="B518:H518"/>
    <mergeCell ref="I518:K518"/>
    <mergeCell ref="L518:P518"/>
    <mergeCell ref="R518:T519"/>
    <mergeCell ref="B520:H520"/>
    <mergeCell ref="I520:K520"/>
    <mergeCell ref="L520:P520"/>
    <mergeCell ref="R520:T521"/>
    <mergeCell ref="B541:H541"/>
    <mergeCell ref="I541:K541"/>
    <mergeCell ref="L541:P541"/>
    <mergeCell ref="R541:T541"/>
    <mergeCell ref="O543:S543"/>
    <mergeCell ref="A544:L544"/>
    <mergeCell ref="O537:S537"/>
    <mergeCell ref="A538:L538"/>
    <mergeCell ref="B540:H540"/>
    <mergeCell ref="I540:K540"/>
    <mergeCell ref="L540:P540"/>
    <mergeCell ref="R540:T540"/>
    <mergeCell ref="B532:H532"/>
    <mergeCell ref="I532:K532"/>
    <mergeCell ref="L532:P532"/>
    <mergeCell ref="R532:T533"/>
    <mergeCell ref="B534:H534"/>
    <mergeCell ref="I534:K534"/>
    <mergeCell ref="L534:P534"/>
    <mergeCell ref="R534:T535"/>
    <mergeCell ref="B553:H553"/>
    <mergeCell ref="I553:K553"/>
    <mergeCell ref="L553:P553"/>
    <mergeCell ref="R553:T554"/>
    <mergeCell ref="B555:H555"/>
    <mergeCell ref="I555:K556"/>
    <mergeCell ref="L555:P555"/>
    <mergeCell ref="R555:T555"/>
    <mergeCell ref="B550:H550"/>
    <mergeCell ref="I550:K550"/>
    <mergeCell ref="L550:P550"/>
    <mergeCell ref="R550:T550"/>
    <mergeCell ref="B551:H551"/>
    <mergeCell ref="I551:K551"/>
    <mergeCell ref="L551:P551"/>
    <mergeCell ref="R551:T552"/>
    <mergeCell ref="B546:H546"/>
    <mergeCell ref="I546:K546"/>
    <mergeCell ref="L546:P546"/>
    <mergeCell ref="R546:T547"/>
    <mergeCell ref="B548:H548"/>
    <mergeCell ref="I548:K548"/>
    <mergeCell ref="L548:P548"/>
    <mergeCell ref="R548:T549"/>
    <mergeCell ref="B570:H570"/>
    <mergeCell ref="I570:K570"/>
    <mergeCell ref="L570:P570"/>
    <mergeCell ref="R570:T570"/>
    <mergeCell ref="B571:H571"/>
    <mergeCell ref="I571:K571"/>
    <mergeCell ref="L571:P571"/>
    <mergeCell ref="R571:T571"/>
    <mergeCell ref="A564:U564"/>
    <mergeCell ref="A566:L566"/>
    <mergeCell ref="B568:H568"/>
    <mergeCell ref="I568:K568"/>
    <mergeCell ref="L568:P568"/>
    <mergeCell ref="R568:T569"/>
    <mergeCell ref="B557:H557"/>
    <mergeCell ref="I557:K557"/>
    <mergeCell ref="L557:P557"/>
    <mergeCell ref="R557:T558"/>
    <mergeCell ref="O560:S560"/>
    <mergeCell ref="A563:M563"/>
    <mergeCell ref="P563:V563"/>
    <mergeCell ref="B579:H579"/>
    <mergeCell ref="I579:K579"/>
    <mergeCell ref="L579:P579"/>
    <mergeCell ref="R579:T579"/>
    <mergeCell ref="B580:H580"/>
    <mergeCell ref="I580:K580"/>
    <mergeCell ref="L580:P580"/>
    <mergeCell ref="R580:T581"/>
    <mergeCell ref="O575:S575"/>
    <mergeCell ref="A576:L576"/>
    <mergeCell ref="B578:H578"/>
    <mergeCell ref="I578:K578"/>
    <mergeCell ref="L578:P578"/>
    <mergeCell ref="R578:T578"/>
    <mergeCell ref="B572:H572"/>
    <mergeCell ref="I572:K572"/>
    <mergeCell ref="L572:P572"/>
    <mergeCell ref="R572:T572"/>
    <mergeCell ref="B573:H573"/>
    <mergeCell ref="I573:K573"/>
    <mergeCell ref="L573:P573"/>
    <mergeCell ref="R573:T573"/>
    <mergeCell ref="B587:H587"/>
    <mergeCell ref="I587:K587"/>
    <mergeCell ref="L587:P587"/>
    <mergeCell ref="R587:T587"/>
    <mergeCell ref="B588:H588"/>
    <mergeCell ref="I588:K588"/>
    <mergeCell ref="L588:P588"/>
    <mergeCell ref="R588:T589"/>
    <mergeCell ref="B585:H585"/>
    <mergeCell ref="I585:K585"/>
    <mergeCell ref="L585:P585"/>
    <mergeCell ref="R585:T585"/>
    <mergeCell ref="B586:H586"/>
    <mergeCell ref="I586:K586"/>
    <mergeCell ref="L586:P586"/>
    <mergeCell ref="R586:T586"/>
    <mergeCell ref="B582:H582"/>
    <mergeCell ref="I582:K582"/>
    <mergeCell ref="L582:P582"/>
    <mergeCell ref="R582:T583"/>
    <mergeCell ref="B584:H584"/>
    <mergeCell ref="I584:K584"/>
    <mergeCell ref="L584:P584"/>
    <mergeCell ref="R584:T584"/>
    <mergeCell ref="B597:H597"/>
    <mergeCell ref="I597:K597"/>
    <mergeCell ref="L597:P597"/>
    <mergeCell ref="R597:T598"/>
    <mergeCell ref="B599:H599"/>
    <mergeCell ref="I599:K599"/>
    <mergeCell ref="L599:P599"/>
    <mergeCell ref="R599:T599"/>
    <mergeCell ref="B593:H593"/>
    <mergeCell ref="I593:K593"/>
    <mergeCell ref="L593:P593"/>
    <mergeCell ref="R593:T594"/>
    <mergeCell ref="B595:H595"/>
    <mergeCell ref="I595:K595"/>
    <mergeCell ref="L595:P595"/>
    <mergeCell ref="R595:T596"/>
    <mergeCell ref="B590:H590"/>
    <mergeCell ref="I590:K590"/>
    <mergeCell ref="L590:P590"/>
    <mergeCell ref="R590:T591"/>
    <mergeCell ref="B592:H592"/>
    <mergeCell ref="I592:K592"/>
    <mergeCell ref="L592:P592"/>
    <mergeCell ref="R592:T592"/>
    <mergeCell ref="B606:H606"/>
    <mergeCell ref="I606:K606"/>
    <mergeCell ref="L606:P606"/>
    <mergeCell ref="R606:T607"/>
    <mergeCell ref="B608:H608"/>
    <mergeCell ref="I608:K608"/>
    <mergeCell ref="L608:P608"/>
    <mergeCell ref="R608:T609"/>
    <mergeCell ref="B603:H603"/>
    <mergeCell ref="I603:K603"/>
    <mergeCell ref="L603:P603"/>
    <mergeCell ref="R603:T604"/>
    <mergeCell ref="B605:H605"/>
    <mergeCell ref="I605:K605"/>
    <mergeCell ref="L605:P605"/>
    <mergeCell ref="R605:T605"/>
    <mergeCell ref="B600:H600"/>
    <mergeCell ref="I600:K600"/>
    <mergeCell ref="L600:P600"/>
    <mergeCell ref="R600:T601"/>
    <mergeCell ref="B602:H602"/>
    <mergeCell ref="I602:K602"/>
    <mergeCell ref="L602:P602"/>
    <mergeCell ref="R602:T602"/>
    <mergeCell ref="B625:H625"/>
    <mergeCell ref="I625:K625"/>
    <mergeCell ref="L625:P625"/>
    <mergeCell ref="R625:T626"/>
    <mergeCell ref="B627:H627"/>
    <mergeCell ref="I627:K627"/>
    <mergeCell ref="L627:P627"/>
    <mergeCell ref="R627:T628"/>
    <mergeCell ref="B621:H621"/>
    <mergeCell ref="I621:K621"/>
    <mergeCell ref="L621:P621"/>
    <mergeCell ref="R621:T622"/>
    <mergeCell ref="B623:H623"/>
    <mergeCell ref="I623:K623"/>
    <mergeCell ref="L623:P623"/>
    <mergeCell ref="R623:T624"/>
    <mergeCell ref="O611:S611"/>
    <mergeCell ref="A614:M614"/>
    <mergeCell ref="P614:V614"/>
    <mergeCell ref="A615:U615"/>
    <mergeCell ref="A617:L617"/>
    <mergeCell ref="B619:H619"/>
    <mergeCell ref="I619:K619"/>
    <mergeCell ref="L619:P619"/>
    <mergeCell ref="R619:T620"/>
    <mergeCell ref="B637:H637"/>
    <mergeCell ref="I637:K637"/>
    <mergeCell ref="L637:P637"/>
    <mergeCell ref="R637:T638"/>
    <mergeCell ref="B639:H639"/>
    <mergeCell ref="I639:K639"/>
    <mergeCell ref="L639:P639"/>
    <mergeCell ref="R639:T640"/>
    <mergeCell ref="B633:H633"/>
    <mergeCell ref="I633:K633"/>
    <mergeCell ref="L633:P633"/>
    <mergeCell ref="R633:T634"/>
    <mergeCell ref="B635:H635"/>
    <mergeCell ref="I635:K635"/>
    <mergeCell ref="L635:P635"/>
    <mergeCell ref="R635:T636"/>
    <mergeCell ref="B629:H629"/>
    <mergeCell ref="I629:K629"/>
    <mergeCell ref="L629:P629"/>
    <mergeCell ref="R629:T630"/>
    <mergeCell ref="B631:H631"/>
    <mergeCell ref="I631:K631"/>
    <mergeCell ref="L631:P631"/>
    <mergeCell ref="R631:T632"/>
    <mergeCell ref="B647:H647"/>
    <mergeCell ref="I647:K647"/>
    <mergeCell ref="L647:P647"/>
    <mergeCell ref="R647:T648"/>
    <mergeCell ref="B649:H649"/>
    <mergeCell ref="I649:K649"/>
    <mergeCell ref="L649:P649"/>
    <mergeCell ref="R649:T650"/>
    <mergeCell ref="B645:H645"/>
    <mergeCell ref="I645:K645"/>
    <mergeCell ref="L645:P645"/>
    <mergeCell ref="R645:T645"/>
    <mergeCell ref="B646:H646"/>
    <mergeCell ref="I646:K646"/>
    <mergeCell ref="L646:P646"/>
    <mergeCell ref="R646:T646"/>
    <mergeCell ref="B641:H641"/>
    <mergeCell ref="I641:K641"/>
    <mergeCell ref="L641:P641"/>
    <mergeCell ref="R641:T642"/>
    <mergeCell ref="B643:H643"/>
    <mergeCell ref="I643:K643"/>
    <mergeCell ref="L643:P643"/>
    <mergeCell ref="R643:T644"/>
    <mergeCell ref="O660:S660"/>
    <mergeCell ref="A661:L661"/>
    <mergeCell ref="B663:H663"/>
    <mergeCell ref="I663:K663"/>
    <mergeCell ref="L663:P663"/>
    <mergeCell ref="R663:T663"/>
    <mergeCell ref="B656:H656"/>
    <mergeCell ref="I656:K656"/>
    <mergeCell ref="L656:P656"/>
    <mergeCell ref="R656:T657"/>
    <mergeCell ref="B658:H658"/>
    <mergeCell ref="I658:K658"/>
    <mergeCell ref="L658:P658"/>
    <mergeCell ref="R658:T658"/>
    <mergeCell ref="B651:H651"/>
    <mergeCell ref="I651:K651"/>
    <mergeCell ref="L651:P651"/>
    <mergeCell ref="R651:T651"/>
    <mergeCell ref="O653:S653"/>
    <mergeCell ref="A654:L654"/>
    <mergeCell ref="B670:H670"/>
    <mergeCell ref="I670:K670"/>
    <mergeCell ref="L670:P670"/>
    <mergeCell ref="R670:T670"/>
    <mergeCell ref="O672:S672"/>
    <mergeCell ref="A673:L673"/>
    <mergeCell ref="B668:H668"/>
    <mergeCell ref="I668:K668"/>
    <mergeCell ref="L668:P668"/>
    <mergeCell ref="R668:T668"/>
    <mergeCell ref="B669:H669"/>
    <mergeCell ref="I669:K669"/>
    <mergeCell ref="L669:P669"/>
    <mergeCell ref="R669:T669"/>
    <mergeCell ref="B664:H664"/>
    <mergeCell ref="I664:K664"/>
    <mergeCell ref="L664:P664"/>
    <mergeCell ref="R664:T665"/>
    <mergeCell ref="B666:H666"/>
    <mergeCell ref="I666:K666"/>
    <mergeCell ref="L666:P666"/>
    <mergeCell ref="R666:T667"/>
    <mergeCell ref="B686:H686"/>
    <mergeCell ref="I686:K686"/>
    <mergeCell ref="L686:P686"/>
    <mergeCell ref="R686:T686"/>
    <mergeCell ref="B687:H687"/>
    <mergeCell ref="I687:K687"/>
    <mergeCell ref="L687:P687"/>
    <mergeCell ref="R687:T687"/>
    <mergeCell ref="A681:U681"/>
    <mergeCell ref="A683:L683"/>
    <mergeCell ref="B685:H685"/>
    <mergeCell ref="I685:K685"/>
    <mergeCell ref="L685:P685"/>
    <mergeCell ref="R685:T685"/>
    <mergeCell ref="B675:H675"/>
    <mergeCell ref="I675:K675"/>
    <mergeCell ref="L675:P675"/>
    <mergeCell ref="R675:T675"/>
    <mergeCell ref="O677:S677"/>
    <mergeCell ref="A680:M680"/>
    <mergeCell ref="P680:V680"/>
    <mergeCell ref="B694:H694"/>
    <mergeCell ref="I694:K694"/>
    <mergeCell ref="L694:P694"/>
    <mergeCell ref="R694:T695"/>
    <mergeCell ref="B696:H696"/>
    <mergeCell ref="I696:K696"/>
    <mergeCell ref="L696:P696"/>
    <mergeCell ref="R696:T696"/>
    <mergeCell ref="B691:H691"/>
    <mergeCell ref="I691:K691"/>
    <mergeCell ref="L691:P691"/>
    <mergeCell ref="R691:T691"/>
    <mergeCell ref="B692:H692"/>
    <mergeCell ref="I692:K692"/>
    <mergeCell ref="L692:P692"/>
    <mergeCell ref="R692:T693"/>
    <mergeCell ref="B688:H688"/>
    <mergeCell ref="I688:K688"/>
    <mergeCell ref="L688:P688"/>
    <mergeCell ref="R688:T689"/>
    <mergeCell ref="B690:H690"/>
    <mergeCell ref="I690:K690"/>
    <mergeCell ref="L690:P690"/>
    <mergeCell ref="R690:T690"/>
    <mergeCell ref="O705:S705"/>
    <mergeCell ref="A706:L706"/>
    <mergeCell ref="B708:H708"/>
    <mergeCell ref="I708:K708"/>
    <mergeCell ref="L708:P708"/>
    <mergeCell ref="R708:T709"/>
    <mergeCell ref="B701:H701"/>
    <mergeCell ref="I701:K701"/>
    <mergeCell ref="L701:P701"/>
    <mergeCell ref="R701:T702"/>
    <mergeCell ref="B703:H703"/>
    <mergeCell ref="I703:K703"/>
    <mergeCell ref="L703:P703"/>
    <mergeCell ref="R703:T703"/>
    <mergeCell ref="B697:H697"/>
    <mergeCell ref="I697:K697"/>
    <mergeCell ref="L697:P697"/>
    <mergeCell ref="R697:T698"/>
    <mergeCell ref="B699:H699"/>
    <mergeCell ref="I699:K699"/>
    <mergeCell ref="L699:P699"/>
    <mergeCell ref="R699:T700"/>
    <mergeCell ref="B720:H720"/>
    <mergeCell ref="I720:K720"/>
    <mergeCell ref="L720:P720"/>
    <mergeCell ref="R720:T721"/>
    <mergeCell ref="B722:H722"/>
    <mergeCell ref="I722:K722"/>
    <mergeCell ref="L722:P722"/>
    <mergeCell ref="R722:T722"/>
    <mergeCell ref="B716:H716"/>
    <mergeCell ref="I716:K716"/>
    <mergeCell ref="L716:P716"/>
    <mergeCell ref="R716:T717"/>
    <mergeCell ref="B718:H718"/>
    <mergeCell ref="I718:K718"/>
    <mergeCell ref="L718:P718"/>
    <mergeCell ref="R718:T719"/>
    <mergeCell ref="B710:H710"/>
    <mergeCell ref="I710:K710"/>
    <mergeCell ref="L710:P710"/>
    <mergeCell ref="R710:T711"/>
    <mergeCell ref="O713:S713"/>
    <mergeCell ref="A714:L714"/>
    <mergeCell ref="B729:H729"/>
    <mergeCell ref="I729:K729"/>
    <mergeCell ref="L729:P729"/>
    <mergeCell ref="R729:T730"/>
    <mergeCell ref="B731:H731"/>
    <mergeCell ref="I731:K731"/>
    <mergeCell ref="L731:P731"/>
    <mergeCell ref="R731:T732"/>
    <mergeCell ref="B725:H725"/>
    <mergeCell ref="I725:K725"/>
    <mergeCell ref="L725:P725"/>
    <mergeCell ref="R725:T726"/>
    <mergeCell ref="B727:H727"/>
    <mergeCell ref="I727:K727"/>
    <mergeCell ref="L727:P727"/>
    <mergeCell ref="R727:T728"/>
    <mergeCell ref="B723:H723"/>
    <mergeCell ref="I723:K723"/>
    <mergeCell ref="L723:P723"/>
    <mergeCell ref="R723:T723"/>
    <mergeCell ref="B724:H724"/>
    <mergeCell ref="I724:K724"/>
    <mergeCell ref="L724:P724"/>
    <mergeCell ref="R724:T724"/>
    <mergeCell ref="A742:U742"/>
    <mergeCell ref="A744:L744"/>
    <mergeCell ref="B746:H746"/>
    <mergeCell ref="I746:K746"/>
    <mergeCell ref="L746:P746"/>
    <mergeCell ref="R746:T746"/>
    <mergeCell ref="B736:H736"/>
    <mergeCell ref="I736:K736"/>
    <mergeCell ref="L736:P736"/>
    <mergeCell ref="R736:T736"/>
    <mergeCell ref="O738:S738"/>
    <mergeCell ref="A741:M741"/>
    <mergeCell ref="P741:V741"/>
    <mergeCell ref="B733:H733"/>
    <mergeCell ref="I733:K733"/>
    <mergeCell ref="L733:P733"/>
    <mergeCell ref="R733:T734"/>
    <mergeCell ref="B735:H735"/>
    <mergeCell ref="I735:K735"/>
    <mergeCell ref="L735:P735"/>
    <mergeCell ref="R735:T735"/>
    <mergeCell ref="B754:H754"/>
    <mergeCell ref="I754:K754"/>
    <mergeCell ref="L754:P754"/>
    <mergeCell ref="R754:T755"/>
    <mergeCell ref="O757:S757"/>
    <mergeCell ref="A760:M760"/>
    <mergeCell ref="P760:V760"/>
    <mergeCell ref="B750:H750"/>
    <mergeCell ref="I750:K750"/>
    <mergeCell ref="L750:P750"/>
    <mergeCell ref="R750:T751"/>
    <mergeCell ref="B752:H752"/>
    <mergeCell ref="I752:K752"/>
    <mergeCell ref="L752:P752"/>
    <mergeCell ref="R752:T753"/>
    <mergeCell ref="B747:H747"/>
    <mergeCell ref="I747:K747"/>
    <mergeCell ref="L747:P747"/>
    <mergeCell ref="R747:T747"/>
    <mergeCell ref="B748:H748"/>
    <mergeCell ref="I748:K748"/>
    <mergeCell ref="L748:P748"/>
    <mergeCell ref="R748:T749"/>
    <mergeCell ref="B771:H771"/>
    <mergeCell ref="I771:K771"/>
    <mergeCell ref="L771:P771"/>
    <mergeCell ref="R771:T772"/>
    <mergeCell ref="B773:H773"/>
    <mergeCell ref="I773:K773"/>
    <mergeCell ref="L773:P773"/>
    <mergeCell ref="R773:T774"/>
    <mergeCell ref="B767:H767"/>
    <mergeCell ref="I767:K767"/>
    <mergeCell ref="L767:P767"/>
    <mergeCell ref="R767:T768"/>
    <mergeCell ref="B769:H769"/>
    <mergeCell ref="I769:K769"/>
    <mergeCell ref="L769:P769"/>
    <mergeCell ref="R769:T770"/>
    <mergeCell ref="A761:U761"/>
    <mergeCell ref="A763:L763"/>
    <mergeCell ref="B765:H765"/>
    <mergeCell ref="I765:K765"/>
    <mergeCell ref="L765:P765"/>
    <mergeCell ref="R765:T766"/>
    <mergeCell ref="B782:H782"/>
    <mergeCell ref="I782:K782"/>
    <mergeCell ref="L782:P782"/>
    <mergeCell ref="R782:T783"/>
    <mergeCell ref="B784:H784"/>
    <mergeCell ref="I784:K784"/>
    <mergeCell ref="L784:P784"/>
    <mergeCell ref="R784:T784"/>
    <mergeCell ref="B779:H779"/>
    <mergeCell ref="I779:K779"/>
    <mergeCell ref="L779:P779"/>
    <mergeCell ref="R779:T779"/>
    <mergeCell ref="B780:H780"/>
    <mergeCell ref="I780:K780"/>
    <mergeCell ref="L780:P780"/>
    <mergeCell ref="R780:T781"/>
    <mergeCell ref="B775:H775"/>
    <mergeCell ref="I775:K775"/>
    <mergeCell ref="L775:P775"/>
    <mergeCell ref="R775:T776"/>
    <mergeCell ref="B777:H777"/>
    <mergeCell ref="I777:K777"/>
    <mergeCell ref="L777:P777"/>
    <mergeCell ref="R777:T778"/>
    <mergeCell ref="B793:H793"/>
    <mergeCell ref="I793:K793"/>
    <mergeCell ref="L793:P793"/>
    <mergeCell ref="R793:T794"/>
    <mergeCell ref="B795:H795"/>
    <mergeCell ref="I795:K795"/>
    <mergeCell ref="L795:P795"/>
    <mergeCell ref="R795:T796"/>
    <mergeCell ref="B789:H789"/>
    <mergeCell ref="I789:K789"/>
    <mergeCell ref="L789:P789"/>
    <mergeCell ref="R789:T790"/>
    <mergeCell ref="B791:H791"/>
    <mergeCell ref="I791:K791"/>
    <mergeCell ref="L791:P791"/>
    <mergeCell ref="R791:T792"/>
    <mergeCell ref="B785:H785"/>
    <mergeCell ref="I785:K785"/>
    <mergeCell ref="L785:P785"/>
    <mergeCell ref="R785:T786"/>
    <mergeCell ref="B787:H787"/>
    <mergeCell ref="I787:K787"/>
    <mergeCell ref="L787:P787"/>
    <mergeCell ref="R787:T788"/>
    <mergeCell ref="B803:H803"/>
    <mergeCell ref="I803:K803"/>
    <mergeCell ref="L803:P803"/>
    <mergeCell ref="R803:T804"/>
    <mergeCell ref="B805:H805"/>
    <mergeCell ref="I805:K805"/>
    <mergeCell ref="L805:P805"/>
    <mergeCell ref="R805:T806"/>
    <mergeCell ref="B799:H799"/>
    <mergeCell ref="I799:K799"/>
    <mergeCell ref="L799:P799"/>
    <mergeCell ref="R799:T800"/>
    <mergeCell ref="B801:H801"/>
    <mergeCell ref="I801:K801"/>
    <mergeCell ref="L801:P801"/>
    <mergeCell ref="R801:T802"/>
    <mergeCell ref="B797:H797"/>
    <mergeCell ref="I797:K797"/>
    <mergeCell ref="L797:P797"/>
    <mergeCell ref="R797:T797"/>
    <mergeCell ref="B798:H798"/>
    <mergeCell ref="I798:K798"/>
    <mergeCell ref="L798:P798"/>
    <mergeCell ref="R798:T798"/>
    <mergeCell ref="B814:H814"/>
    <mergeCell ref="I814:K814"/>
    <mergeCell ref="L814:P814"/>
    <mergeCell ref="R814:T815"/>
    <mergeCell ref="B816:H816"/>
    <mergeCell ref="I816:K816"/>
    <mergeCell ref="L816:P816"/>
    <mergeCell ref="R816:T817"/>
    <mergeCell ref="B811:H811"/>
    <mergeCell ref="I811:K811"/>
    <mergeCell ref="L811:P811"/>
    <mergeCell ref="R811:T812"/>
    <mergeCell ref="B813:H813"/>
    <mergeCell ref="I813:K813"/>
    <mergeCell ref="L813:P813"/>
    <mergeCell ref="R813:T813"/>
    <mergeCell ref="B807:H807"/>
    <mergeCell ref="I807:K807"/>
    <mergeCell ref="L807:P807"/>
    <mergeCell ref="R807:T808"/>
    <mergeCell ref="B809:H809"/>
    <mergeCell ref="I809:K809"/>
    <mergeCell ref="L809:P809"/>
    <mergeCell ref="R809:T810"/>
    <mergeCell ref="B831:H831"/>
    <mergeCell ref="I831:K831"/>
    <mergeCell ref="L831:P831"/>
    <mergeCell ref="R831:T832"/>
    <mergeCell ref="B833:H833"/>
    <mergeCell ref="I833:K833"/>
    <mergeCell ref="L833:P833"/>
    <mergeCell ref="R833:T834"/>
    <mergeCell ref="A824:M824"/>
    <mergeCell ref="P824:V824"/>
    <mergeCell ref="A825:U825"/>
    <mergeCell ref="A827:L827"/>
    <mergeCell ref="B829:H829"/>
    <mergeCell ref="I829:K829"/>
    <mergeCell ref="L829:P829"/>
    <mergeCell ref="R829:T830"/>
    <mergeCell ref="B818:H818"/>
    <mergeCell ref="I818:K818"/>
    <mergeCell ref="L818:P818"/>
    <mergeCell ref="R818:T819"/>
    <mergeCell ref="B820:H820"/>
    <mergeCell ref="I820:K820"/>
    <mergeCell ref="L820:P820"/>
    <mergeCell ref="R820:T821"/>
    <mergeCell ref="B843:H843"/>
    <mergeCell ref="I843:K843"/>
    <mergeCell ref="L843:P843"/>
    <mergeCell ref="R843:T844"/>
    <mergeCell ref="B845:H845"/>
    <mergeCell ref="I845:K845"/>
    <mergeCell ref="L845:P845"/>
    <mergeCell ref="R845:T846"/>
    <mergeCell ref="B839:H839"/>
    <mergeCell ref="I839:K839"/>
    <mergeCell ref="L839:P839"/>
    <mergeCell ref="R839:T840"/>
    <mergeCell ref="B841:H841"/>
    <mergeCell ref="I841:K841"/>
    <mergeCell ref="L841:P841"/>
    <mergeCell ref="R841:T842"/>
    <mergeCell ref="B835:H835"/>
    <mergeCell ref="I835:K835"/>
    <mergeCell ref="L835:P835"/>
    <mergeCell ref="R835:T836"/>
    <mergeCell ref="B837:H837"/>
    <mergeCell ref="I837:K837"/>
    <mergeCell ref="L837:P837"/>
    <mergeCell ref="R837:T838"/>
    <mergeCell ref="B855:H855"/>
    <mergeCell ref="I855:K855"/>
    <mergeCell ref="L855:P855"/>
    <mergeCell ref="R855:T856"/>
    <mergeCell ref="B857:H857"/>
    <mergeCell ref="I857:K857"/>
    <mergeCell ref="L857:P857"/>
    <mergeCell ref="R857:T858"/>
    <mergeCell ref="B851:H851"/>
    <mergeCell ref="I851:K851"/>
    <mergeCell ref="L851:P851"/>
    <mergeCell ref="R851:T852"/>
    <mergeCell ref="B853:H853"/>
    <mergeCell ref="I853:K853"/>
    <mergeCell ref="L853:P853"/>
    <mergeCell ref="R853:T854"/>
    <mergeCell ref="B847:H847"/>
    <mergeCell ref="I847:K847"/>
    <mergeCell ref="L847:P847"/>
    <mergeCell ref="R847:T848"/>
    <mergeCell ref="B849:H849"/>
    <mergeCell ref="I849:K849"/>
    <mergeCell ref="L849:P849"/>
    <mergeCell ref="R849:T850"/>
    <mergeCell ref="B866:H866"/>
    <mergeCell ref="I866:K866"/>
    <mergeCell ref="L866:P866"/>
    <mergeCell ref="R866:T867"/>
    <mergeCell ref="B868:H868"/>
    <mergeCell ref="I868:K868"/>
    <mergeCell ref="L868:P868"/>
    <mergeCell ref="R868:T869"/>
    <mergeCell ref="B862:H862"/>
    <mergeCell ref="I862:K862"/>
    <mergeCell ref="L862:P862"/>
    <mergeCell ref="R862:T863"/>
    <mergeCell ref="B864:H864"/>
    <mergeCell ref="I864:K864"/>
    <mergeCell ref="L864:P864"/>
    <mergeCell ref="R864:T865"/>
    <mergeCell ref="B859:H859"/>
    <mergeCell ref="I859:K859"/>
    <mergeCell ref="L859:P859"/>
    <mergeCell ref="R859:T859"/>
    <mergeCell ref="B860:H860"/>
    <mergeCell ref="I860:K860"/>
    <mergeCell ref="L860:P860"/>
    <mergeCell ref="R860:T861"/>
    <mergeCell ref="B877:H877"/>
    <mergeCell ref="I877:K877"/>
    <mergeCell ref="L877:P877"/>
    <mergeCell ref="R877:T877"/>
    <mergeCell ref="B878:H878"/>
    <mergeCell ref="I878:K878"/>
    <mergeCell ref="L878:P878"/>
    <mergeCell ref="R878:T879"/>
    <mergeCell ref="B874:H874"/>
    <mergeCell ref="I874:K874"/>
    <mergeCell ref="L874:P874"/>
    <mergeCell ref="R874:T875"/>
    <mergeCell ref="B876:H876"/>
    <mergeCell ref="I876:K876"/>
    <mergeCell ref="L876:P876"/>
    <mergeCell ref="R876:T876"/>
    <mergeCell ref="B870:H870"/>
    <mergeCell ref="I870:K870"/>
    <mergeCell ref="L870:P870"/>
    <mergeCell ref="R870:T871"/>
    <mergeCell ref="B872:H872"/>
    <mergeCell ref="I872:K872"/>
    <mergeCell ref="L872:P872"/>
    <mergeCell ref="R872:T873"/>
    <mergeCell ref="A888:M888"/>
    <mergeCell ref="P888:V888"/>
    <mergeCell ref="A889:U889"/>
    <mergeCell ref="A891:L891"/>
    <mergeCell ref="B893:H893"/>
    <mergeCell ref="I893:K893"/>
    <mergeCell ref="L893:P893"/>
    <mergeCell ref="R893:T894"/>
    <mergeCell ref="B883:H883"/>
    <mergeCell ref="I883:K883"/>
    <mergeCell ref="L883:P883"/>
    <mergeCell ref="R883:T883"/>
    <mergeCell ref="B884:H884"/>
    <mergeCell ref="I884:K884"/>
    <mergeCell ref="L884:P884"/>
    <mergeCell ref="R884:T885"/>
    <mergeCell ref="B880:H880"/>
    <mergeCell ref="I880:K880"/>
    <mergeCell ref="L880:P880"/>
    <mergeCell ref="R880:T881"/>
    <mergeCell ref="B882:H882"/>
    <mergeCell ref="I882:K882"/>
    <mergeCell ref="L882:P882"/>
    <mergeCell ref="R882:T882"/>
    <mergeCell ref="B905:H905"/>
    <mergeCell ref="I905:K905"/>
    <mergeCell ref="L905:P905"/>
    <mergeCell ref="R905:T905"/>
    <mergeCell ref="B906:H906"/>
    <mergeCell ref="I906:K906"/>
    <mergeCell ref="L906:P906"/>
    <mergeCell ref="R906:T906"/>
    <mergeCell ref="O900:S900"/>
    <mergeCell ref="A901:L901"/>
    <mergeCell ref="B903:H903"/>
    <mergeCell ref="I903:K903"/>
    <mergeCell ref="L903:P903"/>
    <mergeCell ref="R903:T904"/>
    <mergeCell ref="B895:H895"/>
    <mergeCell ref="I895:K895"/>
    <mergeCell ref="L895:P895"/>
    <mergeCell ref="R895:T896"/>
    <mergeCell ref="B897:H897"/>
    <mergeCell ref="I897:K897"/>
    <mergeCell ref="L897:P897"/>
    <mergeCell ref="R897:T898"/>
    <mergeCell ref="B913:H913"/>
    <mergeCell ref="I913:K913"/>
    <mergeCell ref="L913:P913"/>
    <mergeCell ref="R913:T913"/>
    <mergeCell ref="B914:H914"/>
    <mergeCell ref="I914:K914"/>
    <mergeCell ref="L914:P914"/>
    <mergeCell ref="R914:T914"/>
    <mergeCell ref="B910:H910"/>
    <mergeCell ref="I910:K910"/>
    <mergeCell ref="L910:P910"/>
    <mergeCell ref="R910:T910"/>
    <mergeCell ref="B911:H911"/>
    <mergeCell ref="I911:K911"/>
    <mergeCell ref="L911:P911"/>
    <mergeCell ref="R911:T912"/>
    <mergeCell ref="B907:H907"/>
    <mergeCell ref="I907:K907"/>
    <mergeCell ref="L907:P907"/>
    <mergeCell ref="R907:T907"/>
    <mergeCell ref="B908:H908"/>
    <mergeCell ref="I908:K909"/>
    <mergeCell ref="L908:P908"/>
    <mergeCell ref="R908:T908"/>
    <mergeCell ref="B920:H920"/>
    <mergeCell ref="I920:K920"/>
    <mergeCell ref="L920:P920"/>
    <mergeCell ref="R920:T920"/>
    <mergeCell ref="B921:H921"/>
    <mergeCell ref="I921:K921"/>
    <mergeCell ref="L921:P921"/>
    <mergeCell ref="R921:T921"/>
    <mergeCell ref="B918:H918"/>
    <mergeCell ref="I918:K918"/>
    <mergeCell ref="L918:P918"/>
    <mergeCell ref="R918:T918"/>
    <mergeCell ref="B919:H919"/>
    <mergeCell ref="I919:K919"/>
    <mergeCell ref="L919:P919"/>
    <mergeCell ref="R919:T919"/>
    <mergeCell ref="B915:H915"/>
    <mergeCell ref="I915:K915"/>
    <mergeCell ref="L915:P915"/>
    <mergeCell ref="R915:T916"/>
    <mergeCell ref="B917:H917"/>
    <mergeCell ref="I917:K917"/>
    <mergeCell ref="L917:P917"/>
    <mergeCell ref="R917:T917"/>
    <mergeCell ref="B930:H930"/>
    <mergeCell ref="I930:K930"/>
    <mergeCell ref="L930:P930"/>
    <mergeCell ref="R930:T930"/>
    <mergeCell ref="B931:H931"/>
    <mergeCell ref="I931:K931"/>
    <mergeCell ref="L931:P931"/>
    <mergeCell ref="R931:T931"/>
    <mergeCell ref="B924:H924"/>
    <mergeCell ref="I924:K924"/>
    <mergeCell ref="L924:P924"/>
    <mergeCell ref="R924:T925"/>
    <mergeCell ref="O927:S927"/>
    <mergeCell ref="A928:L928"/>
    <mergeCell ref="B922:H922"/>
    <mergeCell ref="I922:K922"/>
    <mergeCell ref="L922:P922"/>
    <mergeCell ref="R922:T922"/>
    <mergeCell ref="B923:H923"/>
    <mergeCell ref="I923:K923"/>
    <mergeCell ref="L923:P923"/>
    <mergeCell ref="R923:T923"/>
    <mergeCell ref="B942:H942"/>
    <mergeCell ref="I942:K942"/>
    <mergeCell ref="L942:P942"/>
    <mergeCell ref="R942:T942"/>
    <mergeCell ref="B943:H943"/>
    <mergeCell ref="I943:K943"/>
    <mergeCell ref="L943:P943"/>
    <mergeCell ref="R943:T944"/>
    <mergeCell ref="B938:H938"/>
    <mergeCell ref="I938:K938"/>
    <mergeCell ref="L938:P938"/>
    <mergeCell ref="R938:T939"/>
    <mergeCell ref="B940:H940"/>
    <mergeCell ref="I940:K940"/>
    <mergeCell ref="L940:P940"/>
    <mergeCell ref="R940:T941"/>
    <mergeCell ref="O933:S933"/>
    <mergeCell ref="A934:L934"/>
    <mergeCell ref="B936:H936"/>
    <mergeCell ref="I936:K936"/>
    <mergeCell ref="L936:P936"/>
    <mergeCell ref="R936:T937"/>
    <mergeCell ref="B956:H956"/>
    <mergeCell ref="I956:K956"/>
    <mergeCell ref="L956:P956"/>
    <mergeCell ref="R956:T957"/>
    <mergeCell ref="B958:H958"/>
    <mergeCell ref="I958:K958"/>
    <mergeCell ref="L958:P958"/>
    <mergeCell ref="R958:T958"/>
    <mergeCell ref="A951:U951"/>
    <mergeCell ref="A953:L953"/>
    <mergeCell ref="B955:H955"/>
    <mergeCell ref="I955:K955"/>
    <mergeCell ref="L955:P955"/>
    <mergeCell ref="R955:T955"/>
    <mergeCell ref="B945:H945"/>
    <mergeCell ref="I945:K945"/>
    <mergeCell ref="L945:P945"/>
    <mergeCell ref="R945:T945"/>
    <mergeCell ref="O947:S947"/>
    <mergeCell ref="A950:M950"/>
    <mergeCell ref="P950:V950"/>
    <mergeCell ref="B964:H964"/>
    <mergeCell ref="I964:K964"/>
    <mergeCell ref="L964:P964"/>
    <mergeCell ref="R964:T964"/>
    <mergeCell ref="B965:H965"/>
    <mergeCell ref="I965:K965"/>
    <mergeCell ref="L965:P965"/>
    <mergeCell ref="R965:T965"/>
    <mergeCell ref="B961:H961"/>
    <mergeCell ref="I961:K961"/>
    <mergeCell ref="L961:P961"/>
    <mergeCell ref="R961:T961"/>
    <mergeCell ref="B962:H962"/>
    <mergeCell ref="I962:K962"/>
    <mergeCell ref="L962:P962"/>
    <mergeCell ref="R962:T963"/>
    <mergeCell ref="B959:H959"/>
    <mergeCell ref="I959:K959"/>
    <mergeCell ref="L959:P959"/>
    <mergeCell ref="R959:T959"/>
    <mergeCell ref="B960:H960"/>
    <mergeCell ref="I960:K960"/>
    <mergeCell ref="L960:P960"/>
    <mergeCell ref="R960:T960"/>
    <mergeCell ref="B976:H976"/>
    <mergeCell ref="I976:K976"/>
    <mergeCell ref="L976:P976"/>
    <mergeCell ref="R976:T977"/>
    <mergeCell ref="B978:H978"/>
    <mergeCell ref="I978:K978"/>
    <mergeCell ref="L978:P978"/>
    <mergeCell ref="R978:T978"/>
    <mergeCell ref="B972:H972"/>
    <mergeCell ref="I972:K972"/>
    <mergeCell ref="L972:P972"/>
    <mergeCell ref="R972:T973"/>
    <mergeCell ref="B974:H974"/>
    <mergeCell ref="I974:K974"/>
    <mergeCell ref="L974:P974"/>
    <mergeCell ref="R974:T975"/>
    <mergeCell ref="B966:H966"/>
    <mergeCell ref="I966:K966"/>
    <mergeCell ref="L966:P966"/>
    <mergeCell ref="R966:T967"/>
    <mergeCell ref="O969:S969"/>
    <mergeCell ref="A970:L970"/>
    <mergeCell ref="B989:H989"/>
    <mergeCell ref="I989:K989"/>
    <mergeCell ref="L989:P989"/>
    <mergeCell ref="R989:T990"/>
    <mergeCell ref="B991:H991"/>
    <mergeCell ref="I991:K991"/>
    <mergeCell ref="L991:P991"/>
    <mergeCell ref="R991:T992"/>
    <mergeCell ref="B985:H985"/>
    <mergeCell ref="I985:K985"/>
    <mergeCell ref="L985:P985"/>
    <mergeCell ref="R985:T986"/>
    <mergeCell ref="B987:H987"/>
    <mergeCell ref="I987:K987"/>
    <mergeCell ref="L987:P987"/>
    <mergeCell ref="R987:T988"/>
    <mergeCell ref="B979:H979"/>
    <mergeCell ref="I979:K979"/>
    <mergeCell ref="L979:P979"/>
    <mergeCell ref="R979:T980"/>
    <mergeCell ref="O982:S982"/>
    <mergeCell ref="A983:L983"/>
    <mergeCell ref="B998:H998"/>
    <mergeCell ref="I998:K998"/>
    <mergeCell ref="L998:P998"/>
    <mergeCell ref="R998:T998"/>
    <mergeCell ref="O1000:S1000"/>
    <mergeCell ref="A1003:M1003"/>
    <mergeCell ref="P1003:V1003"/>
    <mergeCell ref="B996:H996"/>
    <mergeCell ref="I996:K996"/>
    <mergeCell ref="L996:P996"/>
    <mergeCell ref="R996:T996"/>
    <mergeCell ref="B997:H997"/>
    <mergeCell ref="I997:K997"/>
    <mergeCell ref="L997:P997"/>
    <mergeCell ref="R997:T997"/>
    <mergeCell ref="B993:H993"/>
    <mergeCell ref="I993:K993"/>
    <mergeCell ref="L993:P993"/>
    <mergeCell ref="R993:T993"/>
    <mergeCell ref="B994:H994"/>
    <mergeCell ref="I994:K994"/>
    <mergeCell ref="L994:P994"/>
    <mergeCell ref="R994:T995"/>
    <mergeCell ref="B1011:H1011"/>
    <mergeCell ref="I1011:K1011"/>
    <mergeCell ref="L1011:P1011"/>
    <mergeCell ref="R1011:T1011"/>
    <mergeCell ref="B1012:H1012"/>
    <mergeCell ref="I1012:K1012"/>
    <mergeCell ref="L1012:P1012"/>
    <mergeCell ref="R1012:T1013"/>
    <mergeCell ref="B1009:H1009"/>
    <mergeCell ref="I1009:K1009"/>
    <mergeCell ref="L1009:P1009"/>
    <mergeCell ref="R1009:T1009"/>
    <mergeCell ref="B1010:H1010"/>
    <mergeCell ref="I1010:K1010"/>
    <mergeCell ref="L1010:P1010"/>
    <mergeCell ref="R1010:T1010"/>
    <mergeCell ref="A1004:U1004"/>
    <mergeCell ref="A1006:L1006"/>
    <mergeCell ref="B1008:H1008"/>
    <mergeCell ref="I1008:K1008"/>
    <mergeCell ref="L1008:P1008"/>
    <mergeCell ref="R1008:T1008"/>
    <mergeCell ref="O1020:S1020"/>
    <mergeCell ref="C1022:J1022"/>
    <mergeCell ref="K1022:R1022"/>
    <mergeCell ref="S1022:U1022"/>
    <mergeCell ref="A1025:M1025"/>
    <mergeCell ref="P1025:V1025"/>
    <mergeCell ref="B1016:H1016"/>
    <mergeCell ref="I1016:K1016"/>
    <mergeCell ref="L1016:P1016"/>
    <mergeCell ref="R1016:T1016"/>
    <mergeCell ref="B1017:H1017"/>
    <mergeCell ref="I1017:K1017"/>
    <mergeCell ref="L1017:P1017"/>
    <mergeCell ref="R1017:T1018"/>
    <mergeCell ref="B1014:H1014"/>
    <mergeCell ref="I1014:K1014"/>
    <mergeCell ref="L1014:P1014"/>
    <mergeCell ref="R1014:T1014"/>
    <mergeCell ref="B1015:H1015"/>
    <mergeCell ref="I1015:K1015"/>
    <mergeCell ref="L1015:P1015"/>
    <mergeCell ref="R1015:T1015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B4E5-F9DC-4C4F-AEB9-338FB82E2BF6}">
  <dimension ref="A1:T1048570"/>
  <sheetViews>
    <sheetView topLeftCell="B1" zoomScale="98" zoomScaleNormal="98" workbookViewId="0">
      <selection activeCell="H130" sqref="H130"/>
    </sheetView>
  </sheetViews>
  <sheetFormatPr defaultRowHeight="1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4.42578125" bestFit="1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.5703125" bestFit="1" customWidth="1"/>
    <col min="12" max="12" width="8.85546875" customWidth="1"/>
    <col min="13" max="13" width="8.7109375" bestFit="1" customWidth="1"/>
    <col min="14" max="36" width="8.85546875" customWidth="1"/>
  </cols>
  <sheetData>
    <row r="1" spans="2:20" ht="18">
      <c r="B1" s="204" t="s">
        <v>2908</v>
      </c>
      <c r="C1" s="204"/>
      <c r="D1" s="204"/>
      <c r="E1" s="204"/>
      <c r="F1" s="204"/>
    </row>
    <row r="2" spans="2:20">
      <c r="B2" s="205">
        <v>44429</v>
      </c>
      <c r="C2" s="205"/>
      <c r="D2" s="205"/>
      <c r="E2" s="205"/>
      <c r="F2" s="205"/>
    </row>
    <row r="4" spans="2:20" ht="15.75">
      <c r="B4" s="203" t="s">
        <v>2909</v>
      </c>
      <c r="C4" s="203"/>
      <c r="D4" s="203"/>
      <c r="E4" s="203"/>
      <c r="F4" s="203"/>
      <c r="J4" s="206" t="s">
        <v>2910</v>
      </c>
      <c r="K4" s="206"/>
      <c r="L4" s="206"/>
      <c r="M4" s="206"/>
    </row>
    <row r="5" spans="2:20" ht="15.75" thickBot="1">
      <c r="C5" s="112" t="s">
        <v>2911</v>
      </c>
      <c r="D5" s="112" t="s">
        <v>2912</v>
      </c>
      <c r="E5" s="112" t="s">
        <v>9</v>
      </c>
    </row>
    <row r="6" spans="2:20">
      <c r="C6" s="113"/>
      <c r="D6" s="114"/>
      <c r="E6" s="115"/>
      <c r="J6" s="116"/>
      <c r="K6" s="117"/>
      <c r="L6" s="117" t="s">
        <v>2913</v>
      </c>
      <c r="M6" s="118"/>
      <c r="O6" s="119" t="s">
        <v>2914</v>
      </c>
      <c r="P6" s="120"/>
      <c r="Q6" s="121"/>
      <c r="R6" s="119" t="s">
        <v>2915</v>
      </c>
      <c r="S6" s="120"/>
      <c r="T6" s="121"/>
    </row>
    <row r="7" spans="2:20">
      <c r="C7" s="122" t="s">
        <v>2916</v>
      </c>
      <c r="D7" s="123">
        <v>7</v>
      </c>
      <c r="E7" s="124">
        <v>3617.63</v>
      </c>
      <c r="J7" s="125" t="s">
        <v>2917</v>
      </c>
      <c r="K7" s="126">
        <f>933.26+200.52+383.47</f>
        <v>1517.25</v>
      </c>
      <c r="L7" s="127">
        <f>56.92*41.29%</f>
        <v>23.502268000000001</v>
      </c>
      <c r="M7" s="128">
        <f>+K7-L7</f>
        <v>1493.747732</v>
      </c>
      <c r="O7" s="129" t="s">
        <v>2918</v>
      </c>
      <c r="Q7" s="130"/>
      <c r="R7" s="131">
        <v>22</v>
      </c>
      <c r="T7" s="130"/>
    </row>
    <row r="8" spans="2:20">
      <c r="C8" s="132" t="s">
        <v>2919</v>
      </c>
      <c r="D8" s="123">
        <v>1</v>
      </c>
      <c r="E8" s="133"/>
      <c r="J8" s="134" t="s">
        <v>2920</v>
      </c>
      <c r="K8" s="135">
        <f>701.58+1455.72</f>
        <v>2157.3000000000002</v>
      </c>
      <c r="L8" s="127">
        <f>56.92*58.71%</f>
        <v>33.417732000000001</v>
      </c>
      <c r="M8" s="128">
        <f>+K8-L8</f>
        <v>2123.8822680000003</v>
      </c>
      <c r="O8" s="129" t="s">
        <v>2921</v>
      </c>
      <c r="Q8" s="130"/>
      <c r="R8" s="131">
        <v>25</v>
      </c>
      <c r="T8" s="130"/>
    </row>
    <row r="9" spans="2:20">
      <c r="C9" s="136" t="s">
        <v>2922</v>
      </c>
      <c r="D9" s="137"/>
      <c r="E9" s="138">
        <f>SUM(E7:E8)</f>
        <v>3617.63</v>
      </c>
      <c r="J9" s="139"/>
      <c r="K9" s="140"/>
      <c r="L9" s="140"/>
      <c r="M9" s="128"/>
      <c r="O9" s="131">
        <v>17</v>
      </c>
      <c r="P9">
        <v>18</v>
      </c>
      <c r="Q9" s="130"/>
      <c r="R9" s="131"/>
      <c r="T9" s="130"/>
    </row>
    <row r="10" spans="2:20">
      <c r="C10" s="141"/>
      <c r="D10" s="142"/>
      <c r="E10" s="143"/>
      <c r="J10" s="139" t="s">
        <v>2923</v>
      </c>
      <c r="K10" s="126">
        <f>SUM(K7:K8)</f>
        <v>3674.55</v>
      </c>
      <c r="L10" s="127">
        <f>+L8+L7</f>
        <v>56.92</v>
      </c>
      <c r="M10" s="128">
        <f>SUM(M7:M8)</f>
        <v>3617.63</v>
      </c>
      <c r="O10" s="131">
        <v>23</v>
      </c>
      <c r="P10">
        <v>20</v>
      </c>
      <c r="Q10" s="130"/>
      <c r="R10" s="131"/>
      <c r="T10" s="130"/>
    </row>
    <row r="11" spans="2:20">
      <c r="D11" s="144"/>
      <c r="E11" s="145"/>
      <c r="J11" s="139"/>
      <c r="K11" s="140"/>
      <c r="L11" s="140"/>
      <c r="M11" s="128"/>
      <c r="O11" s="131">
        <v>29</v>
      </c>
      <c r="P11">
        <v>24</v>
      </c>
      <c r="R11" t="s">
        <v>2924</v>
      </c>
      <c r="S11">
        <v>83350</v>
      </c>
    </row>
    <row r="12" spans="2:20" ht="15.75" thickBot="1">
      <c r="B12" s="203" t="s">
        <v>2925</v>
      </c>
      <c r="C12" s="203"/>
      <c r="D12" s="203"/>
      <c r="E12" s="203"/>
      <c r="F12" s="203"/>
      <c r="J12" s="146"/>
      <c r="K12" s="147"/>
      <c r="L12" s="147"/>
      <c r="M12" s="148"/>
      <c r="R12" s="137" t="s">
        <v>2926</v>
      </c>
      <c r="S12" s="137" t="s">
        <v>2927</v>
      </c>
    </row>
    <row r="13" spans="2:20">
      <c r="B13" s="203" t="s">
        <v>2928</v>
      </c>
      <c r="C13" s="203"/>
      <c r="D13" s="203"/>
      <c r="E13" s="203"/>
      <c r="F13" s="203"/>
      <c r="G13" s="149"/>
    </row>
    <row r="14" spans="2:20">
      <c r="B14" s="203" t="s">
        <v>2929</v>
      </c>
      <c r="C14" s="203"/>
      <c r="D14" s="203"/>
      <c r="E14" s="203"/>
      <c r="F14" s="203"/>
      <c r="G14" s="149"/>
      <c r="I14" s="150"/>
    </row>
    <row r="15" spans="2:20">
      <c r="B15" s="149"/>
      <c r="C15" s="149"/>
      <c r="D15" s="149"/>
      <c r="E15" s="149"/>
      <c r="F15" s="149"/>
      <c r="G15" s="149"/>
    </row>
    <row r="16" spans="2:20">
      <c r="B16" s="112" t="s">
        <v>2930</v>
      </c>
      <c r="C16" s="112" t="s">
        <v>2931</v>
      </c>
      <c r="D16" s="112" t="s">
        <v>2730</v>
      </c>
      <c r="E16" s="112" t="s">
        <v>2737</v>
      </c>
      <c r="F16" s="112" t="s">
        <v>2932</v>
      </c>
    </row>
    <row r="17" spans="2:11" hidden="1">
      <c r="B17" s="151" t="s">
        <v>2933</v>
      </c>
      <c r="C17" s="152"/>
      <c r="D17" s="151" t="s">
        <v>2934</v>
      </c>
      <c r="E17" s="151" t="s">
        <v>2935</v>
      </c>
      <c r="F17" s="153"/>
    </row>
    <row r="18" spans="2:11" hidden="1">
      <c r="B18" s="151" t="s">
        <v>2933</v>
      </c>
      <c r="C18" s="152"/>
      <c r="D18" s="151" t="s">
        <v>2934</v>
      </c>
      <c r="E18" s="151" t="s">
        <v>2935</v>
      </c>
      <c r="F18" s="153"/>
    </row>
    <row r="19" spans="2:11" hidden="1">
      <c r="B19" s="151" t="s">
        <v>2933</v>
      </c>
      <c r="C19" s="152"/>
      <c r="D19" s="151" t="s">
        <v>2934</v>
      </c>
      <c r="E19" s="151" t="s">
        <v>2935</v>
      </c>
      <c r="F19" s="153"/>
    </row>
    <row r="20" spans="2:11" hidden="1">
      <c r="B20" s="151" t="s">
        <v>2933</v>
      </c>
      <c r="C20" s="152"/>
      <c r="D20" s="151" t="s">
        <v>2934</v>
      </c>
      <c r="E20" s="151" t="s">
        <v>2935</v>
      </c>
      <c r="F20" s="153"/>
    </row>
    <row r="21" spans="2:11" hidden="1">
      <c r="B21" s="151" t="s">
        <v>2933</v>
      </c>
      <c r="C21" s="152"/>
      <c r="D21" s="151" t="s">
        <v>2934</v>
      </c>
      <c r="E21" s="151" t="s">
        <v>2935</v>
      </c>
      <c r="F21" s="153"/>
    </row>
    <row r="22" spans="2:11" hidden="1">
      <c r="B22" s="151" t="s">
        <v>2933</v>
      </c>
      <c r="C22" s="152"/>
      <c r="D22" s="151" t="s">
        <v>2934</v>
      </c>
      <c r="E22" s="151" t="s">
        <v>2935</v>
      </c>
      <c r="F22" s="153"/>
    </row>
    <row r="23" spans="2:11" hidden="1">
      <c r="B23" s="151" t="s">
        <v>2933</v>
      </c>
      <c r="C23" s="152"/>
      <c r="D23" s="151" t="s">
        <v>2934</v>
      </c>
      <c r="E23" s="151" t="s">
        <v>2935</v>
      </c>
      <c r="F23" s="153"/>
    </row>
    <row r="24" spans="2:11" hidden="1">
      <c r="B24" s="151" t="s">
        <v>2933</v>
      </c>
      <c r="C24" s="152"/>
      <c r="D24" s="151" t="s">
        <v>2934</v>
      </c>
      <c r="E24" s="151" t="s">
        <v>2935</v>
      </c>
      <c r="F24" s="153"/>
    </row>
    <row r="25" spans="2:11" hidden="1">
      <c r="B25" s="151" t="s">
        <v>2933</v>
      </c>
      <c r="C25" s="152"/>
      <c r="D25" s="151" t="s">
        <v>2934</v>
      </c>
      <c r="E25" s="151" t="s">
        <v>2935</v>
      </c>
      <c r="F25" s="153"/>
    </row>
    <row r="26" spans="2:11" hidden="1">
      <c r="B26" s="151" t="s">
        <v>2933</v>
      </c>
      <c r="C26" s="152"/>
      <c r="D26" s="154" t="s">
        <v>2934</v>
      </c>
      <c r="E26" s="154" t="s">
        <v>2935</v>
      </c>
      <c r="F26" s="153"/>
    </row>
    <row r="27" spans="2:11" hidden="1">
      <c r="B27" s="151" t="s">
        <v>2933</v>
      </c>
      <c r="C27" s="152"/>
      <c r="D27" s="154" t="s">
        <v>2934</v>
      </c>
      <c r="E27" s="154" t="s">
        <v>2935</v>
      </c>
      <c r="F27" s="153"/>
    </row>
    <row r="28" spans="2:11" hidden="1">
      <c r="B28" s="151" t="s">
        <v>2933</v>
      </c>
      <c r="C28" s="152"/>
      <c r="D28" s="154" t="s">
        <v>2934</v>
      </c>
      <c r="E28" s="154" t="s">
        <v>2935</v>
      </c>
      <c r="F28" s="153"/>
    </row>
    <row r="29" spans="2:11" hidden="1">
      <c r="B29" s="151" t="s">
        <v>2933</v>
      </c>
      <c r="C29" s="152"/>
      <c r="D29" s="154" t="s">
        <v>2934</v>
      </c>
      <c r="E29" s="154" t="s">
        <v>2935</v>
      </c>
      <c r="F29" s="153" t="s">
        <v>1</v>
      </c>
    </row>
    <row r="30" spans="2:11" hidden="1">
      <c r="B30" s="151" t="s">
        <v>2933</v>
      </c>
      <c r="C30" s="152"/>
      <c r="D30" s="154" t="s">
        <v>2934</v>
      </c>
      <c r="E30" s="154" t="s">
        <v>2935</v>
      </c>
      <c r="F30" s="153"/>
    </row>
    <row r="31" spans="2:11" hidden="1">
      <c r="B31" s="151" t="s">
        <v>2933</v>
      </c>
      <c r="C31" s="152"/>
      <c r="D31" s="154" t="s">
        <v>2934</v>
      </c>
      <c r="E31" s="154" t="s">
        <v>2935</v>
      </c>
      <c r="F31" s="153"/>
      <c r="K31" t="s">
        <v>1</v>
      </c>
    </row>
    <row r="32" spans="2:11" hidden="1">
      <c r="B32" s="151" t="s">
        <v>2933</v>
      </c>
      <c r="C32" s="152"/>
      <c r="D32" s="154" t="s">
        <v>2934</v>
      </c>
      <c r="E32" s="154" t="s">
        <v>2935</v>
      </c>
      <c r="F32" s="153"/>
    </row>
    <row r="33" spans="2:6" hidden="1">
      <c r="B33" s="151" t="s">
        <v>2933</v>
      </c>
      <c r="C33" s="152"/>
      <c r="D33" s="154" t="s">
        <v>2934</v>
      </c>
      <c r="E33" s="154" t="s">
        <v>2935</v>
      </c>
      <c r="F33" s="153"/>
    </row>
    <row r="34" spans="2:6" hidden="1">
      <c r="B34" s="151" t="s">
        <v>2933</v>
      </c>
      <c r="C34" s="152"/>
      <c r="D34" s="154" t="s">
        <v>2934</v>
      </c>
      <c r="E34" s="154" t="s">
        <v>2935</v>
      </c>
      <c r="F34" s="153"/>
    </row>
    <row r="35" spans="2:6" hidden="1">
      <c r="B35" s="151" t="s">
        <v>2933</v>
      </c>
      <c r="C35" s="152"/>
      <c r="D35" s="151" t="s">
        <v>2934</v>
      </c>
      <c r="E35" s="151" t="s">
        <v>2935</v>
      </c>
      <c r="F35" s="153"/>
    </row>
    <row r="36" spans="2:6" hidden="1">
      <c r="B36" s="151" t="s">
        <v>2933</v>
      </c>
      <c r="C36" s="152"/>
      <c r="D36" s="151" t="s">
        <v>2934</v>
      </c>
      <c r="E36" s="151" t="s">
        <v>2935</v>
      </c>
      <c r="F36" s="153"/>
    </row>
    <row r="37" spans="2:6" hidden="1">
      <c r="B37" s="151" t="s">
        <v>2933</v>
      </c>
      <c r="C37" s="152"/>
      <c r="D37" s="151" t="s">
        <v>2934</v>
      </c>
      <c r="E37" s="151" t="s">
        <v>2935</v>
      </c>
      <c r="F37" s="153"/>
    </row>
    <row r="38" spans="2:6" hidden="1">
      <c r="B38" s="151" t="s">
        <v>2936</v>
      </c>
      <c r="C38" s="152"/>
      <c r="D38" s="151" t="s">
        <v>2934</v>
      </c>
      <c r="E38" s="151" t="s">
        <v>2935</v>
      </c>
      <c r="F38" s="153"/>
    </row>
    <row r="39" spans="2:6" hidden="1">
      <c r="B39" s="151" t="s">
        <v>2936</v>
      </c>
      <c r="C39" s="152"/>
      <c r="D39" s="151" t="s">
        <v>2934</v>
      </c>
      <c r="E39" s="151" t="s">
        <v>2935</v>
      </c>
      <c r="F39" s="153"/>
    </row>
    <row r="40" spans="2:6" hidden="1">
      <c r="B40" s="151" t="s">
        <v>2936</v>
      </c>
      <c r="C40" s="152"/>
      <c r="D40" s="151" t="s">
        <v>2934</v>
      </c>
      <c r="E40" s="151" t="s">
        <v>2935</v>
      </c>
      <c r="F40" s="153"/>
    </row>
    <row r="41" spans="2:6" hidden="1">
      <c r="B41" s="151" t="s">
        <v>2936</v>
      </c>
      <c r="C41" s="152"/>
      <c r="D41" s="151" t="s">
        <v>2934</v>
      </c>
      <c r="E41" s="151" t="s">
        <v>2935</v>
      </c>
      <c r="F41" s="153"/>
    </row>
    <row r="42" spans="2:6" hidden="1">
      <c r="B42" s="151" t="s">
        <v>2936</v>
      </c>
      <c r="C42" s="152"/>
      <c r="D42" s="151" t="s">
        <v>2934</v>
      </c>
      <c r="E42" s="151" t="s">
        <v>2935</v>
      </c>
      <c r="F42" s="153"/>
    </row>
    <row r="43" spans="2:6" hidden="1">
      <c r="B43" s="151" t="s">
        <v>2936</v>
      </c>
      <c r="C43" s="152"/>
      <c r="D43" s="151" t="s">
        <v>2934</v>
      </c>
      <c r="E43" s="151" t="s">
        <v>2935</v>
      </c>
      <c r="F43" s="153"/>
    </row>
    <row r="44" spans="2:6" hidden="1">
      <c r="B44" s="151" t="s">
        <v>2936</v>
      </c>
      <c r="C44" s="152"/>
      <c r="D44" s="151" t="s">
        <v>2934</v>
      </c>
      <c r="E44" s="151" t="s">
        <v>2935</v>
      </c>
      <c r="F44" s="153"/>
    </row>
    <row r="45" spans="2:6" hidden="1">
      <c r="B45" s="151" t="s">
        <v>2936</v>
      </c>
      <c r="C45" s="152"/>
      <c r="D45" s="151" t="s">
        <v>2934</v>
      </c>
      <c r="E45" s="151" t="s">
        <v>2935</v>
      </c>
      <c r="F45" s="153"/>
    </row>
    <row r="46" spans="2:6" hidden="1">
      <c r="B46" s="151" t="s">
        <v>2936</v>
      </c>
      <c r="C46" s="152"/>
      <c r="D46" s="151" t="s">
        <v>2934</v>
      </c>
      <c r="E46" s="151" t="s">
        <v>2935</v>
      </c>
      <c r="F46" s="153"/>
    </row>
    <row r="47" spans="2:6" hidden="1">
      <c r="B47" s="151" t="s">
        <v>2936</v>
      </c>
      <c r="C47" s="152"/>
      <c r="D47" s="151" t="s">
        <v>2934</v>
      </c>
      <c r="E47" s="151" t="s">
        <v>2935</v>
      </c>
      <c r="F47" s="153"/>
    </row>
    <row r="48" spans="2:6" hidden="1">
      <c r="B48" s="151" t="s">
        <v>2936</v>
      </c>
      <c r="C48" s="152"/>
      <c r="D48" s="151" t="s">
        <v>2934</v>
      </c>
      <c r="E48" s="151" t="s">
        <v>2935</v>
      </c>
      <c r="F48" s="153"/>
    </row>
    <row r="49" spans="2:6" hidden="1">
      <c r="B49" s="151" t="s">
        <v>2936</v>
      </c>
      <c r="C49" s="152"/>
      <c r="D49" s="151" t="s">
        <v>2934</v>
      </c>
      <c r="E49" s="151" t="s">
        <v>2935</v>
      </c>
      <c r="F49" s="153"/>
    </row>
    <row r="50" spans="2:6" hidden="1">
      <c r="B50" s="151" t="s">
        <v>2936</v>
      </c>
      <c r="C50" s="152"/>
      <c r="D50" s="151" t="s">
        <v>2934</v>
      </c>
      <c r="E50" s="151" t="s">
        <v>2935</v>
      </c>
      <c r="F50" s="153"/>
    </row>
    <row r="51" spans="2:6" hidden="1">
      <c r="B51" s="151" t="s">
        <v>2936</v>
      </c>
      <c r="C51" s="152"/>
      <c r="D51" s="151" t="s">
        <v>2934</v>
      </c>
      <c r="E51" s="151" t="s">
        <v>2935</v>
      </c>
      <c r="F51" s="153"/>
    </row>
    <row r="52" spans="2:6" hidden="1">
      <c r="B52" s="151" t="s">
        <v>2936</v>
      </c>
      <c r="C52" s="152"/>
      <c r="D52" s="151" t="s">
        <v>2934</v>
      </c>
      <c r="E52" s="151" t="s">
        <v>2935</v>
      </c>
      <c r="F52" s="153"/>
    </row>
    <row r="53" spans="2:6" hidden="1">
      <c r="B53" s="151" t="s">
        <v>2936</v>
      </c>
      <c r="C53" s="152"/>
      <c r="D53" s="151" t="s">
        <v>2934</v>
      </c>
      <c r="E53" s="151" t="s">
        <v>2935</v>
      </c>
      <c r="F53" s="153"/>
    </row>
    <row r="54" spans="2:6" hidden="1">
      <c r="B54" s="151" t="s">
        <v>2936</v>
      </c>
      <c r="C54" s="152"/>
      <c r="D54" s="151" t="s">
        <v>2934</v>
      </c>
      <c r="E54" s="151" t="s">
        <v>2935</v>
      </c>
      <c r="F54" s="153"/>
    </row>
    <row r="55" spans="2:6" hidden="1">
      <c r="B55" s="151" t="s">
        <v>2936</v>
      </c>
      <c r="C55" s="152"/>
      <c r="D55" s="151" t="s">
        <v>2934</v>
      </c>
      <c r="E55" s="151" t="s">
        <v>2935</v>
      </c>
      <c r="F55" s="153"/>
    </row>
    <row r="56" spans="2:6" hidden="1">
      <c r="B56" s="151" t="s">
        <v>2936</v>
      </c>
      <c r="C56" s="152"/>
      <c r="D56" s="151" t="s">
        <v>2934</v>
      </c>
      <c r="E56" s="151" t="s">
        <v>2935</v>
      </c>
      <c r="F56" s="153"/>
    </row>
    <row r="57" spans="2:6" hidden="1">
      <c r="B57" s="151" t="s">
        <v>2936</v>
      </c>
      <c r="C57" s="152"/>
      <c r="D57" s="151" t="s">
        <v>2934</v>
      </c>
      <c r="E57" s="151" t="s">
        <v>2935</v>
      </c>
      <c r="F57" s="153"/>
    </row>
    <row r="58" spans="2:6" hidden="1">
      <c r="B58" s="151" t="s">
        <v>2936</v>
      </c>
      <c r="C58" s="152"/>
      <c r="D58" s="151" t="s">
        <v>2934</v>
      </c>
      <c r="E58" s="151" t="s">
        <v>2935</v>
      </c>
      <c r="F58" s="153"/>
    </row>
    <row r="59" spans="2:6" hidden="1">
      <c r="B59" s="151" t="s">
        <v>2936</v>
      </c>
      <c r="C59" s="152"/>
      <c r="D59" s="151" t="s">
        <v>2934</v>
      </c>
      <c r="E59" s="151" t="s">
        <v>2935</v>
      </c>
      <c r="F59" s="153"/>
    </row>
    <row r="60" spans="2:6" hidden="1">
      <c r="B60" s="151" t="s">
        <v>2936</v>
      </c>
      <c r="C60" s="152"/>
      <c r="D60" s="151" t="s">
        <v>2934</v>
      </c>
      <c r="E60" s="151" t="s">
        <v>2935</v>
      </c>
      <c r="F60" s="153"/>
    </row>
    <row r="61" spans="2:6" hidden="1">
      <c r="B61" s="151"/>
      <c r="C61" s="152"/>
      <c r="D61" s="151"/>
      <c r="E61" s="151"/>
      <c r="F61" s="153"/>
    </row>
    <row r="62" spans="2:6" hidden="1">
      <c r="B62" s="151" t="s">
        <v>2937</v>
      </c>
      <c r="C62" s="152"/>
      <c r="D62" s="151" t="s">
        <v>2934</v>
      </c>
      <c r="E62" s="151" t="s">
        <v>2935</v>
      </c>
      <c r="F62" s="153"/>
    </row>
    <row r="63" spans="2:6" hidden="1">
      <c r="B63" s="151" t="s">
        <v>2937</v>
      </c>
      <c r="C63" s="152"/>
      <c r="D63" s="151" t="s">
        <v>2934</v>
      </c>
      <c r="E63" s="151" t="s">
        <v>2935</v>
      </c>
      <c r="F63" s="153"/>
    </row>
    <row r="64" spans="2:6" hidden="1">
      <c r="B64" s="151" t="s">
        <v>2937</v>
      </c>
      <c r="C64" s="152"/>
      <c r="D64" s="151" t="s">
        <v>2934</v>
      </c>
      <c r="E64" s="151" t="s">
        <v>2935</v>
      </c>
      <c r="F64" s="153"/>
    </row>
    <row r="65" spans="2:6" hidden="1">
      <c r="B65" s="151" t="s">
        <v>2937</v>
      </c>
      <c r="C65" s="152"/>
      <c r="D65" s="151" t="s">
        <v>2934</v>
      </c>
      <c r="E65" s="151" t="s">
        <v>2935</v>
      </c>
      <c r="F65" s="153"/>
    </row>
    <row r="66" spans="2:6" hidden="1">
      <c r="B66" s="151" t="s">
        <v>2937</v>
      </c>
      <c r="C66" s="152"/>
      <c r="D66" s="151" t="s">
        <v>2934</v>
      </c>
      <c r="E66" s="151" t="s">
        <v>2935</v>
      </c>
      <c r="F66" s="153"/>
    </row>
    <row r="67" spans="2:6" hidden="1">
      <c r="B67" s="151" t="s">
        <v>2937</v>
      </c>
      <c r="C67" s="152"/>
      <c r="D67" s="151" t="s">
        <v>2934</v>
      </c>
      <c r="E67" s="151" t="s">
        <v>2935</v>
      </c>
      <c r="F67" s="153"/>
    </row>
    <row r="68" spans="2:6" hidden="1">
      <c r="B68" s="151" t="s">
        <v>2937</v>
      </c>
      <c r="C68" s="152"/>
      <c r="D68" s="151" t="s">
        <v>2934</v>
      </c>
      <c r="E68" s="151" t="s">
        <v>2935</v>
      </c>
      <c r="F68" s="153"/>
    </row>
    <row r="69" spans="2:6" hidden="1">
      <c r="B69" s="151" t="s">
        <v>2937</v>
      </c>
      <c r="C69" s="152"/>
      <c r="D69" s="151" t="s">
        <v>2934</v>
      </c>
      <c r="E69" s="151" t="s">
        <v>2935</v>
      </c>
      <c r="F69" s="153"/>
    </row>
    <row r="70" spans="2:6" hidden="1">
      <c r="B70" s="151" t="s">
        <v>2937</v>
      </c>
      <c r="C70" s="152"/>
      <c r="D70" s="151" t="s">
        <v>2934</v>
      </c>
      <c r="E70" s="151" t="s">
        <v>2935</v>
      </c>
      <c r="F70" s="153"/>
    </row>
    <row r="71" spans="2:6" hidden="1">
      <c r="B71" s="151" t="s">
        <v>2937</v>
      </c>
      <c r="C71" s="152"/>
      <c r="D71" s="151" t="s">
        <v>2934</v>
      </c>
      <c r="E71" s="151" t="s">
        <v>2935</v>
      </c>
      <c r="F71" s="153"/>
    </row>
    <row r="72" spans="2:6" hidden="1">
      <c r="B72" s="151" t="s">
        <v>2937</v>
      </c>
      <c r="C72" s="152"/>
      <c r="D72" s="151" t="s">
        <v>2934</v>
      </c>
      <c r="E72" s="151" t="s">
        <v>2935</v>
      </c>
      <c r="F72" s="153"/>
    </row>
    <row r="73" spans="2:6" hidden="1">
      <c r="B73" s="151" t="s">
        <v>2937</v>
      </c>
      <c r="C73" s="152"/>
      <c r="D73" s="151" t="s">
        <v>2934</v>
      </c>
      <c r="E73" s="151" t="s">
        <v>2935</v>
      </c>
      <c r="F73" s="153"/>
    </row>
    <row r="74" spans="2:6" hidden="1">
      <c r="B74" s="151" t="s">
        <v>2937</v>
      </c>
      <c r="C74" s="152"/>
      <c r="D74" s="151" t="s">
        <v>2934</v>
      </c>
      <c r="E74" s="151" t="s">
        <v>2935</v>
      </c>
      <c r="F74" s="153"/>
    </row>
    <row r="75" spans="2:6" hidden="1">
      <c r="B75" s="151" t="s">
        <v>2937</v>
      </c>
      <c r="C75" s="152"/>
      <c r="D75" s="151" t="s">
        <v>2934</v>
      </c>
      <c r="E75" s="151" t="s">
        <v>2935</v>
      </c>
      <c r="F75" s="153"/>
    </row>
    <row r="76" spans="2:6" hidden="1">
      <c r="B76" s="151" t="s">
        <v>2937</v>
      </c>
      <c r="C76" s="152"/>
      <c r="D76" s="151" t="s">
        <v>2934</v>
      </c>
      <c r="E76" s="151" t="s">
        <v>2935</v>
      </c>
      <c r="F76" s="153"/>
    </row>
    <row r="77" spans="2:6" hidden="1">
      <c r="B77" s="151" t="s">
        <v>2937</v>
      </c>
      <c r="C77" s="152"/>
      <c r="D77" s="151" t="s">
        <v>2934</v>
      </c>
      <c r="E77" s="151" t="s">
        <v>2935</v>
      </c>
      <c r="F77" s="153"/>
    </row>
    <row r="78" spans="2:6" hidden="1">
      <c r="B78" s="151" t="s">
        <v>2937</v>
      </c>
      <c r="C78" s="152"/>
      <c r="D78" s="151" t="s">
        <v>2934</v>
      </c>
      <c r="E78" s="151" t="s">
        <v>2935</v>
      </c>
      <c r="F78" s="153"/>
    </row>
    <row r="79" spans="2:6" hidden="1">
      <c r="B79" s="151" t="s">
        <v>2937</v>
      </c>
      <c r="C79" s="152"/>
      <c r="D79" s="151" t="s">
        <v>2934</v>
      </c>
      <c r="E79" s="151" t="s">
        <v>2935</v>
      </c>
      <c r="F79" s="153"/>
    </row>
    <row r="80" spans="2:6" hidden="1">
      <c r="B80" s="151" t="s">
        <v>2937</v>
      </c>
      <c r="C80" s="152"/>
      <c r="D80" s="151" t="s">
        <v>2934</v>
      </c>
      <c r="E80" s="151" t="s">
        <v>2935</v>
      </c>
      <c r="F80" s="153"/>
    </row>
    <row r="81" spans="2:6" hidden="1">
      <c r="B81" s="151" t="s">
        <v>2937</v>
      </c>
      <c r="C81" s="152"/>
      <c r="D81" s="151" t="s">
        <v>2934</v>
      </c>
      <c r="E81" s="151" t="s">
        <v>2935</v>
      </c>
      <c r="F81" s="153"/>
    </row>
    <row r="82" spans="2:6" hidden="1">
      <c r="B82" s="151" t="s">
        <v>2937</v>
      </c>
      <c r="C82" s="152"/>
      <c r="D82" s="151" t="s">
        <v>2934</v>
      </c>
      <c r="E82" s="151" t="s">
        <v>2935</v>
      </c>
      <c r="F82" s="153"/>
    </row>
    <row r="83" spans="2:6" hidden="1">
      <c r="B83" s="151" t="s">
        <v>2937</v>
      </c>
      <c r="C83" s="152"/>
      <c r="D83" s="151" t="s">
        <v>2934</v>
      </c>
      <c r="E83" s="151" t="s">
        <v>2935</v>
      </c>
      <c r="F83" s="153"/>
    </row>
    <row r="84" spans="2:6" hidden="1">
      <c r="B84" s="151" t="s">
        <v>2937</v>
      </c>
      <c r="C84" s="152"/>
      <c r="D84" s="151" t="s">
        <v>2934</v>
      </c>
      <c r="E84" s="151" t="s">
        <v>2935</v>
      </c>
      <c r="F84" s="153"/>
    </row>
    <row r="85" spans="2:6" hidden="1">
      <c r="B85" s="151" t="s">
        <v>2937</v>
      </c>
      <c r="C85" s="152"/>
      <c r="D85" s="151" t="s">
        <v>2934</v>
      </c>
      <c r="E85" s="151" t="s">
        <v>2935</v>
      </c>
      <c r="F85" s="153"/>
    </row>
    <row r="86" spans="2:6" hidden="1">
      <c r="B86" s="151" t="s">
        <v>2937</v>
      </c>
      <c r="C86" s="152"/>
      <c r="D86" s="151" t="s">
        <v>2934</v>
      </c>
      <c r="E86" s="151" t="s">
        <v>2935</v>
      </c>
      <c r="F86" s="153"/>
    </row>
    <row r="87" spans="2:6" hidden="1">
      <c r="B87" s="151" t="s">
        <v>2937</v>
      </c>
      <c r="C87" s="152"/>
      <c r="D87" s="151" t="s">
        <v>2934</v>
      </c>
      <c r="E87" s="151" t="s">
        <v>2935</v>
      </c>
      <c r="F87" s="153"/>
    </row>
    <row r="88" spans="2:6" hidden="1">
      <c r="B88" s="151" t="s">
        <v>2937</v>
      </c>
      <c r="C88" s="152"/>
      <c r="D88" s="151" t="s">
        <v>2934</v>
      </c>
      <c r="E88" s="151" t="s">
        <v>2935</v>
      </c>
      <c r="F88" s="153"/>
    </row>
    <row r="89" spans="2:6" hidden="1">
      <c r="B89" s="151" t="s">
        <v>2937</v>
      </c>
      <c r="C89" s="152"/>
      <c r="D89" s="151" t="s">
        <v>2934</v>
      </c>
      <c r="E89" s="151" t="s">
        <v>2935</v>
      </c>
      <c r="F89" s="153"/>
    </row>
    <row r="90" spans="2:6" hidden="1">
      <c r="B90" s="151" t="s">
        <v>2937</v>
      </c>
      <c r="C90" s="152"/>
      <c r="D90" s="151" t="s">
        <v>2934</v>
      </c>
      <c r="E90" s="151" t="s">
        <v>2935</v>
      </c>
      <c r="F90" s="153"/>
    </row>
    <row r="91" spans="2:6" hidden="1">
      <c r="B91" s="151" t="s">
        <v>2937</v>
      </c>
      <c r="C91" s="152"/>
      <c r="D91" s="151" t="s">
        <v>2934</v>
      </c>
      <c r="E91" s="151" t="s">
        <v>2935</v>
      </c>
      <c r="F91" s="153"/>
    </row>
    <row r="92" spans="2:6" hidden="1">
      <c r="B92" s="151" t="s">
        <v>2937</v>
      </c>
      <c r="C92" s="152"/>
      <c r="D92" s="151" t="s">
        <v>2934</v>
      </c>
      <c r="E92" s="151" t="s">
        <v>2935</v>
      </c>
      <c r="F92" s="153"/>
    </row>
    <row r="93" spans="2:6" hidden="1">
      <c r="B93" s="151" t="s">
        <v>2937</v>
      </c>
      <c r="C93" s="152"/>
      <c r="D93" s="151" t="s">
        <v>2934</v>
      </c>
      <c r="E93" s="151" t="s">
        <v>2935</v>
      </c>
      <c r="F93" s="153"/>
    </row>
    <row r="94" spans="2:6" hidden="1">
      <c r="B94" s="151" t="s">
        <v>2937</v>
      </c>
      <c r="C94" s="152"/>
      <c r="D94" s="151" t="s">
        <v>2934</v>
      </c>
      <c r="E94" s="151" t="s">
        <v>2935</v>
      </c>
      <c r="F94" s="153"/>
    </row>
    <row r="95" spans="2:6" hidden="1">
      <c r="B95" s="151" t="s">
        <v>2937</v>
      </c>
      <c r="C95" s="152"/>
      <c r="D95" s="151" t="s">
        <v>2934</v>
      </c>
      <c r="E95" s="151" t="s">
        <v>2935</v>
      </c>
      <c r="F95" s="153"/>
    </row>
    <row r="96" spans="2:6" hidden="1">
      <c r="B96" s="151" t="s">
        <v>2937</v>
      </c>
      <c r="C96" s="152"/>
      <c r="D96" s="151" t="s">
        <v>2934</v>
      </c>
      <c r="E96" s="151" t="s">
        <v>2935</v>
      </c>
      <c r="F96" s="153"/>
    </row>
    <row r="97" spans="2:6" hidden="1">
      <c r="B97" s="151" t="s">
        <v>2937</v>
      </c>
      <c r="C97" s="152"/>
      <c r="D97" s="151" t="s">
        <v>2934</v>
      </c>
      <c r="E97" s="151" t="s">
        <v>2935</v>
      </c>
      <c r="F97" s="153"/>
    </row>
    <row r="98" spans="2:6" hidden="1">
      <c r="B98" s="151" t="s">
        <v>2937</v>
      </c>
      <c r="C98" s="152"/>
      <c r="D98" s="151" t="s">
        <v>2934</v>
      </c>
      <c r="E98" s="151" t="s">
        <v>2935</v>
      </c>
      <c r="F98" s="153"/>
    </row>
    <row r="99" spans="2:6" hidden="1">
      <c r="B99" s="151" t="s">
        <v>2937</v>
      </c>
      <c r="C99" s="152"/>
      <c r="D99" s="151" t="s">
        <v>2934</v>
      </c>
      <c r="E99" s="151" t="s">
        <v>2935</v>
      </c>
      <c r="F99" s="153"/>
    </row>
    <row r="100" spans="2:6" hidden="1">
      <c r="B100" s="151" t="s">
        <v>2937</v>
      </c>
      <c r="C100" s="152"/>
      <c r="D100" s="151" t="s">
        <v>2934</v>
      </c>
      <c r="E100" s="151" t="s">
        <v>2935</v>
      </c>
      <c r="F100" s="153"/>
    </row>
    <row r="101" spans="2:6" hidden="1">
      <c r="B101" s="151" t="s">
        <v>2937</v>
      </c>
      <c r="C101" s="152"/>
      <c r="D101" s="151" t="s">
        <v>2934</v>
      </c>
      <c r="E101" s="151" t="s">
        <v>2935</v>
      </c>
      <c r="F101" s="153"/>
    </row>
    <row r="102" spans="2:6" hidden="1">
      <c r="B102" s="151" t="s">
        <v>2937</v>
      </c>
      <c r="C102" s="152"/>
      <c r="D102" s="151" t="s">
        <v>2934</v>
      </c>
      <c r="E102" s="151" t="s">
        <v>2935</v>
      </c>
      <c r="F102" s="153"/>
    </row>
    <row r="103" spans="2:6" hidden="1">
      <c r="B103" s="151" t="s">
        <v>2937</v>
      </c>
      <c r="C103" s="152"/>
      <c r="D103" s="151" t="s">
        <v>2934</v>
      </c>
      <c r="E103" s="151" t="s">
        <v>2935</v>
      </c>
      <c r="F103" s="153"/>
    </row>
    <row r="104" spans="2:6" hidden="1">
      <c r="B104" s="151" t="s">
        <v>2937</v>
      </c>
      <c r="C104" s="152"/>
      <c r="D104" s="151" t="s">
        <v>2934</v>
      </c>
      <c r="E104" s="151" t="s">
        <v>2935</v>
      </c>
      <c r="F104" s="153"/>
    </row>
    <row r="105" spans="2:6" hidden="1">
      <c r="B105" s="151" t="s">
        <v>2937</v>
      </c>
      <c r="C105" s="152"/>
      <c r="D105" s="151" t="s">
        <v>2934</v>
      </c>
      <c r="E105" s="151" t="s">
        <v>2935</v>
      </c>
      <c r="F105" s="153"/>
    </row>
    <row r="106" spans="2:6" hidden="1">
      <c r="B106" s="151" t="s">
        <v>2937</v>
      </c>
      <c r="C106" s="152"/>
      <c r="D106" s="151" t="s">
        <v>2934</v>
      </c>
      <c r="E106" s="151" t="s">
        <v>2935</v>
      </c>
      <c r="F106" s="153"/>
    </row>
    <row r="107" spans="2:6" hidden="1">
      <c r="B107" s="151" t="s">
        <v>2937</v>
      </c>
      <c r="C107" s="152"/>
      <c r="D107" s="151" t="s">
        <v>2934</v>
      </c>
      <c r="E107" s="151" t="s">
        <v>2935</v>
      </c>
      <c r="F107" s="153"/>
    </row>
    <row r="108" spans="2:6" hidden="1">
      <c r="B108" s="151" t="s">
        <v>2937</v>
      </c>
      <c r="C108" s="152"/>
      <c r="D108" s="151" t="s">
        <v>2934</v>
      </c>
      <c r="E108" s="151" t="s">
        <v>2935</v>
      </c>
      <c r="F108" s="153"/>
    </row>
    <row r="109" spans="2:6" hidden="1">
      <c r="B109" s="151" t="s">
        <v>2937</v>
      </c>
      <c r="C109" s="152"/>
      <c r="D109" s="151" t="s">
        <v>2934</v>
      </c>
      <c r="E109" s="151" t="s">
        <v>2935</v>
      </c>
      <c r="F109" s="153"/>
    </row>
    <row r="110" spans="2:6" hidden="1">
      <c r="B110" s="151" t="s">
        <v>2937</v>
      </c>
      <c r="C110" s="152"/>
      <c r="D110" s="151" t="s">
        <v>2934</v>
      </c>
      <c r="E110" s="151" t="s">
        <v>2935</v>
      </c>
      <c r="F110" s="153"/>
    </row>
    <row r="111" spans="2:6" hidden="1">
      <c r="B111" s="151" t="s">
        <v>2937</v>
      </c>
      <c r="C111" s="152"/>
      <c r="D111" s="151" t="s">
        <v>2934</v>
      </c>
      <c r="E111" s="151" t="s">
        <v>2935</v>
      </c>
      <c r="F111" s="153"/>
    </row>
    <row r="112" spans="2:6" hidden="1">
      <c r="B112" s="151" t="s">
        <v>2937</v>
      </c>
      <c r="C112" s="152"/>
      <c r="D112" s="151" t="s">
        <v>2934</v>
      </c>
      <c r="E112" s="151" t="s">
        <v>2935</v>
      </c>
      <c r="F112" s="153"/>
    </row>
    <row r="113" spans="2:7" hidden="1">
      <c r="B113" s="151" t="s">
        <v>2937</v>
      </c>
      <c r="C113" s="152"/>
      <c r="D113" s="151" t="s">
        <v>2934</v>
      </c>
      <c r="E113" s="151" t="s">
        <v>2935</v>
      </c>
      <c r="F113" s="153"/>
    </row>
    <row r="114" spans="2:7" hidden="1">
      <c r="B114" s="151" t="s">
        <v>2937</v>
      </c>
      <c r="C114" s="152"/>
      <c r="D114" s="151" t="s">
        <v>2934</v>
      </c>
      <c r="E114" s="151" t="s">
        <v>2935</v>
      </c>
      <c r="F114" s="153"/>
    </row>
    <row r="115" spans="2:7" hidden="1">
      <c r="B115" s="151" t="s">
        <v>2937</v>
      </c>
      <c r="C115" s="152"/>
      <c r="D115" s="151" t="s">
        <v>2934</v>
      </c>
      <c r="E115" s="151" t="s">
        <v>2935</v>
      </c>
      <c r="F115" s="153"/>
    </row>
    <row r="116" spans="2:7" hidden="1">
      <c r="B116" s="151" t="s">
        <v>2937</v>
      </c>
      <c r="C116" s="152"/>
      <c r="D116" s="151" t="s">
        <v>2934</v>
      </c>
      <c r="E116" s="151" t="s">
        <v>2935</v>
      </c>
      <c r="F116" s="153"/>
    </row>
    <row r="117" spans="2:7" hidden="1">
      <c r="B117" s="151" t="s">
        <v>2937</v>
      </c>
      <c r="C117" s="152"/>
      <c r="D117" s="151" t="s">
        <v>2934</v>
      </c>
      <c r="E117" s="151" t="s">
        <v>2935</v>
      </c>
      <c r="F117" s="153"/>
    </row>
    <row r="118" spans="2:7" hidden="1">
      <c r="B118" s="151"/>
      <c r="C118" s="152"/>
      <c r="D118" s="151"/>
      <c r="E118" s="151"/>
      <c r="F118" s="153"/>
    </row>
    <row r="119" spans="2:7">
      <c r="B119" s="151" t="s">
        <v>2938</v>
      </c>
      <c r="C119" s="152">
        <v>44383</v>
      </c>
      <c r="D119" s="151" t="s">
        <v>2934</v>
      </c>
      <c r="E119" s="151" t="s">
        <v>2935</v>
      </c>
      <c r="F119" s="153">
        <v>86.04</v>
      </c>
    </row>
    <row r="120" spans="2:7">
      <c r="B120" s="151" t="s">
        <v>2938</v>
      </c>
      <c r="C120" s="152">
        <v>44385</v>
      </c>
      <c r="D120" s="151" t="s">
        <v>2934</v>
      </c>
      <c r="E120" s="151" t="s">
        <v>2935</v>
      </c>
      <c r="F120" s="153">
        <v>51</v>
      </c>
    </row>
    <row r="121" spans="2:7">
      <c r="B121" s="151" t="s">
        <v>2938</v>
      </c>
      <c r="C121" s="152">
        <v>44389</v>
      </c>
      <c r="D121" s="151" t="s">
        <v>2934</v>
      </c>
      <c r="E121" s="151" t="s">
        <v>2935</v>
      </c>
      <c r="F121" s="153">
        <v>76.16</v>
      </c>
    </row>
    <row r="122" spans="2:7">
      <c r="B122" s="151" t="s">
        <v>2938</v>
      </c>
      <c r="C122" s="152">
        <v>44390</v>
      </c>
      <c r="D122" s="151" t="s">
        <v>2934</v>
      </c>
      <c r="E122" s="151" t="s">
        <v>2935</v>
      </c>
      <c r="F122" s="153">
        <v>53</v>
      </c>
    </row>
    <row r="123" spans="2:7">
      <c r="B123" s="151" t="s">
        <v>2938</v>
      </c>
      <c r="C123" s="152">
        <v>44390</v>
      </c>
      <c r="D123" s="151" t="s">
        <v>2934</v>
      </c>
      <c r="E123" s="151" t="s">
        <v>2935</v>
      </c>
      <c r="F123" s="153">
        <v>76.22</v>
      </c>
      <c r="G123" s="153"/>
    </row>
    <row r="124" spans="2:7" hidden="1">
      <c r="B124" s="151" t="s">
        <v>2938</v>
      </c>
      <c r="C124" s="152"/>
      <c r="D124" s="151" t="s">
        <v>2934</v>
      </c>
      <c r="E124" s="151" t="s">
        <v>2935</v>
      </c>
      <c r="F124" s="153"/>
    </row>
    <row r="125" spans="2:7" hidden="1">
      <c r="B125" s="151" t="s">
        <v>2938</v>
      </c>
      <c r="C125" s="152"/>
      <c r="D125" s="151" t="s">
        <v>2934</v>
      </c>
      <c r="E125" s="151" t="s">
        <v>2935</v>
      </c>
      <c r="F125" s="153"/>
    </row>
    <row r="126" spans="2:7" hidden="1">
      <c r="B126" s="151" t="s">
        <v>2938</v>
      </c>
      <c r="C126" s="152"/>
      <c r="D126" s="151" t="s">
        <v>2934</v>
      </c>
      <c r="E126" s="151" t="s">
        <v>2935</v>
      </c>
      <c r="F126" s="153"/>
    </row>
    <row r="127" spans="2:7">
      <c r="B127" s="151" t="s">
        <v>2938</v>
      </c>
      <c r="C127" s="152">
        <v>44391</v>
      </c>
      <c r="D127" s="151" t="s">
        <v>2934</v>
      </c>
      <c r="E127" s="151" t="s">
        <v>2935</v>
      </c>
      <c r="F127" s="153">
        <v>80.680000000000007</v>
      </c>
    </row>
    <row r="128" spans="2:7">
      <c r="B128" s="151" t="s">
        <v>2938</v>
      </c>
      <c r="C128" s="152">
        <v>44393</v>
      </c>
      <c r="D128" s="151" t="s">
        <v>2934</v>
      </c>
      <c r="E128" s="151" t="s">
        <v>2935</v>
      </c>
      <c r="F128" s="153">
        <v>54</v>
      </c>
    </row>
    <row r="129" spans="2:8">
      <c r="B129" s="151" t="s">
        <v>2938</v>
      </c>
      <c r="C129" s="152">
        <v>44394</v>
      </c>
      <c r="D129" s="151" t="s">
        <v>2934</v>
      </c>
      <c r="E129" s="151" t="s">
        <v>2935</v>
      </c>
      <c r="F129" s="153">
        <v>61.19</v>
      </c>
    </row>
    <row r="130" spans="2:8">
      <c r="B130" s="151" t="s">
        <v>2938</v>
      </c>
      <c r="C130" s="152">
        <v>44395</v>
      </c>
      <c r="D130" s="151" t="s">
        <v>2934</v>
      </c>
      <c r="E130" s="151" t="s">
        <v>2935</v>
      </c>
      <c r="F130" s="153">
        <v>33.08</v>
      </c>
    </row>
    <row r="131" spans="2:8">
      <c r="B131" s="151" t="s">
        <v>2938</v>
      </c>
      <c r="C131" s="152">
        <v>44396</v>
      </c>
      <c r="D131" s="151" t="s">
        <v>2934</v>
      </c>
      <c r="E131" s="151" t="s">
        <v>2935</v>
      </c>
      <c r="F131" s="153">
        <v>80.040000000000006</v>
      </c>
    </row>
    <row r="132" spans="2:8">
      <c r="B132" s="151" t="s">
        <v>2938</v>
      </c>
      <c r="C132" s="152">
        <v>44396</v>
      </c>
      <c r="D132" s="151" t="s">
        <v>2934</v>
      </c>
      <c r="E132" s="151" t="s">
        <v>2935</v>
      </c>
      <c r="F132" s="153">
        <v>47</v>
      </c>
    </row>
    <row r="133" spans="2:8">
      <c r="B133" s="151" t="s">
        <v>2938</v>
      </c>
      <c r="C133" s="152">
        <v>44396</v>
      </c>
      <c r="D133" s="151" t="s">
        <v>2934</v>
      </c>
      <c r="E133" s="151" t="s">
        <v>2935</v>
      </c>
      <c r="F133" s="153">
        <v>8</v>
      </c>
    </row>
    <row r="134" spans="2:8">
      <c r="B134" s="151" t="s">
        <v>2938</v>
      </c>
      <c r="C134" s="152">
        <v>44397</v>
      </c>
      <c r="D134" s="151" t="s">
        <v>2934</v>
      </c>
      <c r="E134" s="151" t="s">
        <v>2935</v>
      </c>
      <c r="F134" s="153">
        <v>75.34</v>
      </c>
      <c r="G134" s="153"/>
      <c r="H134" s="153"/>
    </row>
    <row r="135" spans="2:8">
      <c r="B135" s="151" t="s">
        <v>2938</v>
      </c>
      <c r="C135" s="152">
        <v>44401</v>
      </c>
      <c r="D135" s="151" t="s">
        <v>2934</v>
      </c>
      <c r="E135" s="151" t="s">
        <v>2935</v>
      </c>
      <c r="F135" s="153">
        <v>56</v>
      </c>
      <c r="G135" s="153"/>
    </row>
    <row r="136" spans="2:8">
      <c r="B136" s="151" t="s">
        <v>2938</v>
      </c>
      <c r="C136" s="152">
        <v>44403</v>
      </c>
      <c r="D136" s="151" t="s">
        <v>2934</v>
      </c>
      <c r="E136" s="151" t="s">
        <v>2935</v>
      </c>
      <c r="F136" s="153">
        <v>53</v>
      </c>
    </row>
    <row r="137" spans="2:8">
      <c r="B137" s="151" t="s">
        <v>2938</v>
      </c>
      <c r="C137" s="152">
        <v>44405</v>
      </c>
      <c r="D137" s="151" t="s">
        <v>2934</v>
      </c>
      <c r="E137" s="151" t="s">
        <v>2935</v>
      </c>
      <c r="F137" s="153">
        <v>42.51</v>
      </c>
    </row>
    <row r="138" spans="2:8">
      <c r="B138" s="151" t="s">
        <v>2939</v>
      </c>
      <c r="C138" s="155">
        <v>44389</v>
      </c>
      <c r="D138" s="151" t="s">
        <v>2934</v>
      </c>
      <c r="E138" s="151" t="s">
        <v>2935</v>
      </c>
      <c r="F138" s="153">
        <v>80.94</v>
      </c>
    </row>
    <row r="139" spans="2:8">
      <c r="B139" s="151" t="s">
        <v>2939</v>
      </c>
      <c r="C139" s="152">
        <v>44390</v>
      </c>
      <c r="D139" s="151" t="s">
        <v>2934</v>
      </c>
      <c r="E139" s="151" t="s">
        <v>2935</v>
      </c>
      <c r="F139" s="153">
        <v>52.06</v>
      </c>
    </row>
    <row r="140" spans="2:8">
      <c r="B140" s="151" t="s">
        <v>2939</v>
      </c>
      <c r="C140" s="152">
        <v>44392</v>
      </c>
      <c r="D140" s="151" t="s">
        <v>2934</v>
      </c>
      <c r="E140" s="151" t="s">
        <v>2935</v>
      </c>
      <c r="F140" s="153">
        <v>67.52</v>
      </c>
    </row>
    <row r="141" spans="2:8">
      <c r="B141" s="151" t="s">
        <v>2940</v>
      </c>
      <c r="C141" s="152">
        <v>44377</v>
      </c>
      <c r="D141" s="151" t="s">
        <v>2934</v>
      </c>
      <c r="E141" s="151" t="s">
        <v>2935</v>
      </c>
      <c r="F141" s="153">
        <v>50.78</v>
      </c>
    </row>
    <row r="142" spans="2:8">
      <c r="B142" s="151" t="s">
        <v>2940</v>
      </c>
      <c r="C142" s="152">
        <v>44386</v>
      </c>
      <c r="D142" s="151" t="s">
        <v>2934</v>
      </c>
      <c r="E142" s="151" t="s">
        <v>2935</v>
      </c>
      <c r="F142" s="153">
        <v>80.97</v>
      </c>
    </row>
    <row r="143" spans="2:8">
      <c r="B143" s="151" t="s">
        <v>2940</v>
      </c>
      <c r="C143" s="152">
        <v>44386</v>
      </c>
      <c r="D143" s="151" t="s">
        <v>2934</v>
      </c>
      <c r="E143" s="151" t="s">
        <v>2935</v>
      </c>
      <c r="F143" s="153">
        <v>71.08</v>
      </c>
    </row>
    <row r="144" spans="2:8">
      <c r="B144" s="151" t="s">
        <v>2940</v>
      </c>
      <c r="C144" s="152">
        <v>44390</v>
      </c>
      <c r="D144" s="151" t="s">
        <v>2934</v>
      </c>
      <c r="E144" s="151" t="s">
        <v>2935</v>
      </c>
      <c r="F144" s="153">
        <v>100</v>
      </c>
      <c r="G144" s="153"/>
    </row>
    <row r="145" spans="2:6">
      <c r="B145" s="151" t="s">
        <v>2940</v>
      </c>
      <c r="C145" s="152">
        <v>44391</v>
      </c>
      <c r="D145" s="151" t="s">
        <v>2934</v>
      </c>
      <c r="E145" s="151" t="s">
        <v>2935</v>
      </c>
      <c r="F145" s="153">
        <v>54.56</v>
      </c>
    </row>
    <row r="146" spans="2:6">
      <c r="B146" s="151" t="s">
        <v>2940</v>
      </c>
      <c r="C146" s="152">
        <v>44396</v>
      </c>
      <c r="D146" s="151" t="s">
        <v>2934</v>
      </c>
      <c r="E146" s="151" t="s">
        <v>2935</v>
      </c>
      <c r="F146" s="153">
        <v>85.09</v>
      </c>
    </row>
    <row r="147" spans="2:6">
      <c r="B147" s="151" t="s">
        <v>2940</v>
      </c>
      <c r="C147" s="152">
        <v>44398</v>
      </c>
      <c r="D147" s="151" t="s">
        <v>2934</v>
      </c>
      <c r="E147" s="151" t="s">
        <v>2935</v>
      </c>
      <c r="F147" s="153">
        <v>49.51</v>
      </c>
    </row>
    <row r="148" spans="2:6">
      <c r="B148" s="151" t="s">
        <v>2940</v>
      </c>
      <c r="C148" s="152">
        <v>44402</v>
      </c>
      <c r="D148" s="151" t="s">
        <v>2934</v>
      </c>
      <c r="E148" s="151" t="s">
        <v>2935</v>
      </c>
      <c r="F148" s="153">
        <v>59.49</v>
      </c>
    </row>
    <row r="149" spans="2:6">
      <c r="B149" s="151" t="s">
        <v>2940</v>
      </c>
      <c r="C149" s="152">
        <v>44404</v>
      </c>
      <c r="D149" s="151" t="s">
        <v>2934</v>
      </c>
      <c r="E149" s="151" t="s">
        <v>2935</v>
      </c>
      <c r="F149" s="153">
        <v>90.1</v>
      </c>
    </row>
    <row r="150" spans="2:6">
      <c r="B150" s="151" t="s">
        <v>2940</v>
      </c>
      <c r="C150" s="152">
        <v>44405</v>
      </c>
      <c r="D150" s="151" t="s">
        <v>2934</v>
      </c>
      <c r="E150" s="151" t="s">
        <v>2935</v>
      </c>
      <c r="F150" s="153">
        <v>60</v>
      </c>
    </row>
    <row r="151" spans="2:6">
      <c r="B151" s="151" t="s">
        <v>2941</v>
      </c>
      <c r="C151" s="152">
        <v>44378</v>
      </c>
      <c r="D151" s="151" t="s">
        <v>2934</v>
      </c>
      <c r="E151" s="151" t="s">
        <v>2935</v>
      </c>
      <c r="F151" s="153">
        <v>84.41</v>
      </c>
    </row>
    <row r="152" spans="2:6">
      <c r="B152" s="151" t="s">
        <v>2941</v>
      </c>
      <c r="C152" s="152">
        <v>44379</v>
      </c>
      <c r="D152" s="151" t="s">
        <v>2934</v>
      </c>
      <c r="E152" s="151" t="s">
        <v>2935</v>
      </c>
      <c r="F152" s="153">
        <v>60.6</v>
      </c>
    </row>
    <row r="153" spans="2:6">
      <c r="B153" s="151" t="s">
        <v>2941</v>
      </c>
      <c r="C153" s="152">
        <v>44393</v>
      </c>
      <c r="D153" s="151" t="s">
        <v>2934</v>
      </c>
      <c r="E153" s="151" t="s">
        <v>2935</v>
      </c>
      <c r="F153" s="153">
        <v>90.68</v>
      </c>
    </row>
    <row r="154" spans="2:6">
      <c r="B154" s="151" t="s">
        <v>2941</v>
      </c>
      <c r="C154" s="152">
        <v>44400</v>
      </c>
      <c r="D154" s="151" t="s">
        <v>2934</v>
      </c>
      <c r="E154" s="151" t="s">
        <v>2935</v>
      </c>
      <c r="F154" s="153">
        <v>67.77</v>
      </c>
    </row>
    <row r="155" spans="2:6">
      <c r="B155" s="151" t="s">
        <v>2941</v>
      </c>
      <c r="C155" s="152">
        <v>44400</v>
      </c>
      <c r="D155" s="151" t="s">
        <v>2934</v>
      </c>
      <c r="E155" s="151" t="s">
        <v>2935</v>
      </c>
      <c r="F155" s="153">
        <v>80.010000000000005</v>
      </c>
    </row>
    <row r="156" spans="2:6">
      <c r="B156" s="151" t="s">
        <v>2942</v>
      </c>
      <c r="C156" s="152">
        <v>44377</v>
      </c>
      <c r="D156" s="151" t="s">
        <v>2934</v>
      </c>
      <c r="E156" s="151" t="s">
        <v>2935</v>
      </c>
      <c r="F156" s="153">
        <v>86.8</v>
      </c>
    </row>
    <row r="157" spans="2:6">
      <c r="B157" s="151" t="s">
        <v>2942</v>
      </c>
      <c r="C157" s="152">
        <v>44378</v>
      </c>
      <c r="D157" s="151" t="s">
        <v>2934</v>
      </c>
      <c r="E157" s="151" t="s">
        <v>2935</v>
      </c>
      <c r="F157" s="153">
        <v>72.459999999999994</v>
      </c>
    </row>
    <row r="158" spans="2:6">
      <c r="B158" s="151" t="s">
        <v>2942</v>
      </c>
      <c r="C158" s="152">
        <v>44385</v>
      </c>
      <c r="D158" s="151" t="s">
        <v>2934</v>
      </c>
      <c r="E158" s="151" t="s">
        <v>2935</v>
      </c>
      <c r="F158" s="153">
        <v>51.41</v>
      </c>
    </row>
    <row r="159" spans="2:6">
      <c r="B159" s="151" t="s">
        <v>2942</v>
      </c>
      <c r="C159" s="152">
        <v>44385</v>
      </c>
      <c r="D159" s="151" t="s">
        <v>2934</v>
      </c>
      <c r="E159" s="151" t="s">
        <v>2935</v>
      </c>
      <c r="F159" s="153">
        <v>68</v>
      </c>
    </row>
    <row r="160" spans="2:6">
      <c r="B160" s="151" t="s">
        <v>2942</v>
      </c>
      <c r="C160" s="152">
        <v>44386</v>
      </c>
      <c r="D160" s="151" t="s">
        <v>2934</v>
      </c>
      <c r="E160" s="151" t="s">
        <v>2935</v>
      </c>
      <c r="F160" s="153">
        <v>71.819999999999993</v>
      </c>
    </row>
    <row r="161" spans="2:6">
      <c r="B161" s="151" t="s">
        <v>2942</v>
      </c>
      <c r="C161" s="152">
        <v>44390</v>
      </c>
      <c r="D161" s="151" t="s">
        <v>2934</v>
      </c>
      <c r="E161" s="151" t="s">
        <v>2935</v>
      </c>
      <c r="F161" s="153">
        <v>150.03</v>
      </c>
    </row>
    <row r="162" spans="2:6">
      <c r="B162" s="151" t="s">
        <v>2942</v>
      </c>
      <c r="C162" s="152">
        <v>44390</v>
      </c>
      <c r="D162" s="151" t="s">
        <v>2934</v>
      </c>
      <c r="E162" s="151" t="s">
        <v>2935</v>
      </c>
      <c r="F162" s="153">
        <v>20.49</v>
      </c>
    </row>
    <row r="163" spans="2:6">
      <c r="B163" s="151" t="s">
        <v>2942</v>
      </c>
      <c r="C163" s="152">
        <v>44390</v>
      </c>
      <c r="D163" s="151" t="s">
        <v>2934</v>
      </c>
      <c r="E163" s="151" t="s">
        <v>2935</v>
      </c>
      <c r="F163" s="153">
        <v>1.69</v>
      </c>
    </row>
    <row r="164" spans="2:6">
      <c r="B164" s="151" t="s">
        <v>2942</v>
      </c>
      <c r="C164" s="152">
        <v>44391</v>
      </c>
      <c r="D164" s="151" t="s">
        <v>2934</v>
      </c>
      <c r="E164" s="151" t="s">
        <v>2935</v>
      </c>
      <c r="F164" s="153">
        <v>86</v>
      </c>
    </row>
    <row r="165" spans="2:6">
      <c r="B165" s="151" t="s">
        <v>2942</v>
      </c>
      <c r="C165" s="152">
        <v>44393</v>
      </c>
      <c r="D165" s="151" t="s">
        <v>2934</v>
      </c>
      <c r="E165" s="151" t="s">
        <v>2935</v>
      </c>
      <c r="F165" s="153">
        <v>69.92</v>
      </c>
    </row>
    <row r="166" spans="2:6">
      <c r="B166" s="151" t="s">
        <v>2942</v>
      </c>
      <c r="C166" s="152">
        <v>44396</v>
      </c>
      <c r="D166" s="151" t="s">
        <v>2934</v>
      </c>
      <c r="E166" s="151" t="s">
        <v>2935</v>
      </c>
      <c r="F166" s="153">
        <v>64.06</v>
      </c>
    </row>
    <row r="167" spans="2:6">
      <c r="B167" s="151" t="s">
        <v>2942</v>
      </c>
      <c r="C167" s="152">
        <v>44396</v>
      </c>
      <c r="D167" s="151" t="s">
        <v>2934</v>
      </c>
      <c r="E167" s="151" t="s">
        <v>2935</v>
      </c>
      <c r="F167" s="153">
        <v>130.38</v>
      </c>
    </row>
    <row r="168" spans="2:6">
      <c r="B168" s="151" t="s">
        <v>2942</v>
      </c>
      <c r="C168" s="152">
        <v>44397</v>
      </c>
      <c r="D168" s="151" t="s">
        <v>2934</v>
      </c>
      <c r="E168" s="151" t="s">
        <v>2935</v>
      </c>
      <c r="F168" s="153">
        <v>124.27</v>
      </c>
    </row>
    <row r="169" spans="2:6">
      <c r="B169" s="151" t="s">
        <v>2942</v>
      </c>
      <c r="C169" s="152">
        <v>44398</v>
      </c>
      <c r="D169" s="151" t="s">
        <v>2934</v>
      </c>
      <c r="E169" s="151" t="s">
        <v>2935</v>
      </c>
      <c r="F169" s="153">
        <v>85.09</v>
      </c>
    </row>
    <row r="170" spans="2:6">
      <c r="B170" s="151" t="s">
        <v>2942</v>
      </c>
      <c r="C170" s="152">
        <v>44399</v>
      </c>
      <c r="D170" s="151" t="s">
        <v>2934</v>
      </c>
      <c r="E170" s="151" t="s">
        <v>2935</v>
      </c>
      <c r="F170" s="153">
        <v>77.02</v>
      </c>
    </row>
    <row r="171" spans="2:6">
      <c r="B171" s="151" t="s">
        <v>2942</v>
      </c>
      <c r="C171" s="152">
        <v>44400</v>
      </c>
      <c r="D171" s="151" t="s">
        <v>2934</v>
      </c>
      <c r="E171" s="151" t="s">
        <v>2935</v>
      </c>
      <c r="F171" s="153">
        <v>71.959999999999994</v>
      </c>
    </row>
    <row r="172" spans="2:6">
      <c r="B172" s="151" t="s">
        <v>2942</v>
      </c>
      <c r="C172" s="155">
        <v>44400</v>
      </c>
      <c r="D172" s="151" t="s">
        <v>2934</v>
      </c>
      <c r="E172" s="151" t="s">
        <v>2935</v>
      </c>
      <c r="F172" s="153">
        <v>5.94</v>
      </c>
    </row>
    <row r="173" spans="2:6">
      <c r="B173" s="151" t="s">
        <v>2942</v>
      </c>
      <c r="C173" s="155">
        <v>44403</v>
      </c>
      <c r="D173" s="151" t="s">
        <v>2934</v>
      </c>
      <c r="E173" s="151" t="s">
        <v>2935</v>
      </c>
      <c r="F173" s="153">
        <v>70.52</v>
      </c>
    </row>
    <row r="174" spans="2:6">
      <c r="B174" s="151" t="s">
        <v>2942</v>
      </c>
      <c r="C174" s="155">
        <v>44403</v>
      </c>
      <c r="D174" s="151" t="s">
        <v>2934</v>
      </c>
      <c r="E174" s="151" t="s">
        <v>2935</v>
      </c>
      <c r="F174" s="153">
        <v>61.23</v>
      </c>
    </row>
    <row r="175" spans="2:6">
      <c r="B175" s="151" t="s">
        <v>2942</v>
      </c>
      <c r="C175" s="155">
        <v>44406</v>
      </c>
      <c r="D175" s="151" t="s">
        <v>2934</v>
      </c>
      <c r="E175" s="151" t="s">
        <v>2935</v>
      </c>
      <c r="F175" s="153">
        <v>86.63</v>
      </c>
    </row>
    <row r="176" spans="2:6">
      <c r="B176" s="151"/>
      <c r="C176" s="152">
        <v>44400</v>
      </c>
      <c r="D176" s="151"/>
      <c r="E176" s="151" t="s">
        <v>2943</v>
      </c>
      <c r="F176" s="153"/>
    </row>
    <row r="177" spans="2:9">
      <c r="B177" s="151"/>
      <c r="C177" s="152"/>
      <c r="D177" s="151"/>
      <c r="E177" s="151" t="s">
        <v>2944</v>
      </c>
      <c r="F177" s="153">
        <v>-56.92</v>
      </c>
    </row>
    <row r="178" spans="2:9" ht="15.75" thickBot="1">
      <c r="B178" s="151"/>
      <c r="C178" s="152"/>
      <c r="D178" s="151"/>
      <c r="E178" s="156" t="s">
        <v>9</v>
      </c>
      <c r="F178" s="157">
        <f>SUM(F19:F175)+F177</f>
        <v>3617.6300000000006</v>
      </c>
      <c r="G178" s="150"/>
      <c r="I178" s="158"/>
    </row>
    <row r="179" spans="2:9" ht="15.75" thickTop="1">
      <c r="B179" s="151"/>
      <c r="C179" s="152"/>
      <c r="D179" s="151"/>
    </row>
    <row r="180" spans="2:9">
      <c r="B180" s="151"/>
      <c r="C180" s="152"/>
      <c r="D180" s="151"/>
      <c r="E180" s="151"/>
      <c r="F180" s="159"/>
    </row>
    <row r="181" spans="2:9">
      <c r="B181" s="151"/>
      <c r="C181" s="152"/>
      <c r="D181" s="151"/>
      <c r="E181" s="151"/>
      <c r="F181" s="160"/>
    </row>
    <row r="182" spans="2:9">
      <c r="B182" s="161"/>
      <c r="C182" s="152"/>
      <c r="D182" s="162"/>
    </row>
    <row r="183" spans="2:9">
      <c r="B183" s="161"/>
      <c r="C183" s="152"/>
      <c r="D183" s="162"/>
    </row>
    <row r="184" spans="2:9">
      <c r="B184" s="161"/>
      <c r="C184" s="152"/>
      <c r="D184" s="162"/>
      <c r="G184" s="153"/>
    </row>
    <row r="185" spans="2:9">
      <c r="B185" s="161"/>
      <c r="C185" s="152"/>
      <c r="D185" s="162"/>
    </row>
    <row r="186" spans="2:9">
      <c r="B186" s="161"/>
      <c r="C186" s="152"/>
      <c r="D186" s="162"/>
      <c r="E186" s="152"/>
      <c r="F186" s="160"/>
    </row>
    <row r="187" spans="2:9">
      <c r="B187" s="161"/>
      <c r="C187" s="152"/>
      <c r="D187" s="162"/>
      <c r="E187" s="163"/>
      <c r="F187" s="164"/>
    </row>
    <row r="188" spans="2:9">
      <c r="B188" s="161"/>
      <c r="C188" s="155"/>
      <c r="D188" s="165"/>
      <c r="E188" s="152"/>
      <c r="F188" s="166"/>
    </row>
    <row r="190" spans="2:9">
      <c r="C190" s="167"/>
    </row>
    <row r="194" spans="2:6">
      <c r="B194" s="161"/>
      <c r="C194" s="155"/>
    </row>
    <row r="195" spans="2:6">
      <c r="B195" s="161"/>
      <c r="C195" s="155"/>
    </row>
    <row r="196" spans="2:6">
      <c r="B196" s="161"/>
      <c r="C196" s="155"/>
    </row>
    <row r="197" spans="2:6">
      <c r="B197" s="161"/>
      <c r="C197" s="155"/>
    </row>
    <row r="201" spans="2:6">
      <c r="E201" s="163"/>
      <c r="F201" s="168"/>
    </row>
    <row r="1048570" spans="3:3">
      <c r="C1048570" s="152">
        <v>44350</v>
      </c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D566-EA26-470C-A2F5-F0DCAF6436DB}">
  <sheetPr>
    <outlinePr summaryBelow="0" summaryRight="0"/>
    <pageSetUpPr autoPageBreaks="0"/>
  </sheetPr>
  <dimension ref="A1:AD2369"/>
  <sheetViews>
    <sheetView showGridLines="0" showOutlineSymbols="0" workbookViewId="0">
      <selection activeCell="AJ22" sqref="AJ22"/>
    </sheetView>
  </sheetViews>
  <sheetFormatPr defaultRowHeight="12.75" customHeight="1"/>
  <cols>
    <col min="1" max="1" width="1.140625" style="62" customWidth="1"/>
    <col min="2" max="2" width="2.28515625" style="62" customWidth="1"/>
    <col min="3" max="3" width="1.140625" style="62" customWidth="1"/>
    <col min="4" max="4" width="11.42578125" style="62" customWidth="1"/>
    <col min="5" max="5" width="1.140625" style="62" customWidth="1"/>
    <col min="6" max="6" width="6.85546875" style="62" customWidth="1"/>
    <col min="7" max="8" width="1.140625" style="62" customWidth="1"/>
    <col min="9" max="9" width="2.28515625" style="62" customWidth="1"/>
    <col min="10" max="10" width="6.85546875" style="62" customWidth="1"/>
    <col min="11" max="11" width="1.140625" style="62" customWidth="1"/>
    <col min="12" max="12" width="3.42578125" style="62" customWidth="1"/>
    <col min="13" max="14" width="2.28515625" style="62" customWidth="1"/>
    <col min="15" max="15" width="1.140625" style="62" customWidth="1"/>
    <col min="16" max="16" width="4" style="62" customWidth="1"/>
    <col min="17" max="17" width="6.28515625" style="62" customWidth="1"/>
    <col min="18" max="18" width="1.140625" style="62" customWidth="1"/>
    <col min="19" max="19" width="6.85546875" style="62" customWidth="1"/>
    <col min="20" max="20" width="4.5703125" style="62" customWidth="1"/>
    <col min="21" max="24" width="1.140625" style="62" customWidth="1"/>
    <col min="25" max="25" width="8" style="62" customWidth="1"/>
    <col min="26" max="26" width="3.42578125" style="62" customWidth="1"/>
    <col min="27" max="27" width="1.140625" style="62" customWidth="1"/>
    <col min="28" max="28" width="1" style="62" customWidth="1"/>
    <col min="29" max="29" width="11.5703125" style="62" customWidth="1"/>
    <col min="30" max="30" width="3.28515625" style="62" customWidth="1"/>
    <col min="31" max="256" width="6.85546875" style="62" customWidth="1"/>
    <col min="257" max="257" width="1.140625" style="62" customWidth="1"/>
    <col min="258" max="258" width="2.28515625" style="62" customWidth="1"/>
    <col min="259" max="259" width="1.140625" style="62" customWidth="1"/>
    <col min="260" max="260" width="11.42578125" style="62" customWidth="1"/>
    <col min="261" max="261" width="1.140625" style="62" customWidth="1"/>
    <col min="262" max="262" width="6.85546875" style="62" customWidth="1"/>
    <col min="263" max="264" width="1.140625" style="62" customWidth="1"/>
    <col min="265" max="265" width="2.28515625" style="62" customWidth="1"/>
    <col min="266" max="266" width="6.85546875" style="62" customWidth="1"/>
    <col min="267" max="267" width="1.140625" style="62" customWidth="1"/>
    <col min="268" max="268" width="3.42578125" style="62" customWidth="1"/>
    <col min="269" max="270" width="2.28515625" style="62" customWidth="1"/>
    <col min="271" max="271" width="1.140625" style="62" customWidth="1"/>
    <col min="272" max="272" width="4" style="62" customWidth="1"/>
    <col min="273" max="273" width="6.28515625" style="62" customWidth="1"/>
    <col min="274" max="274" width="1.140625" style="62" customWidth="1"/>
    <col min="275" max="275" width="6.85546875" style="62" customWidth="1"/>
    <col min="276" max="276" width="4.5703125" style="62" customWidth="1"/>
    <col min="277" max="280" width="1.140625" style="62" customWidth="1"/>
    <col min="281" max="281" width="8" style="62" customWidth="1"/>
    <col min="282" max="282" width="3.42578125" style="62" customWidth="1"/>
    <col min="283" max="283" width="1.140625" style="62" customWidth="1"/>
    <col min="284" max="284" width="1" style="62" customWidth="1"/>
    <col min="285" max="285" width="11.5703125" style="62" customWidth="1"/>
    <col min="286" max="286" width="3.28515625" style="62" customWidth="1"/>
    <col min="287" max="512" width="6.85546875" style="62" customWidth="1"/>
    <col min="513" max="513" width="1.140625" style="62" customWidth="1"/>
    <col min="514" max="514" width="2.28515625" style="62" customWidth="1"/>
    <col min="515" max="515" width="1.140625" style="62" customWidth="1"/>
    <col min="516" max="516" width="11.42578125" style="62" customWidth="1"/>
    <col min="517" max="517" width="1.140625" style="62" customWidth="1"/>
    <col min="518" max="518" width="6.85546875" style="62" customWidth="1"/>
    <col min="519" max="520" width="1.140625" style="62" customWidth="1"/>
    <col min="521" max="521" width="2.28515625" style="62" customWidth="1"/>
    <col min="522" max="522" width="6.85546875" style="62" customWidth="1"/>
    <col min="523" max="523" width="1.140625" style="62" customWidth="1"/>
    <col min="524" max="524" width="3.42578125" style="62" customWidth="1"/>
    <col min="525" max="526" width="2.28515625" style="62" customWidth="1"/>
    <col min="527" max="527" width="1.140625" style="62" customWidth="1"/>
    <col min="528" max="528" width="4" style="62" customWidth="1"/>
    <col min="529" max="529" width="6.28515625" style="62" customWidth="1"/>
    <col min="530" max="530" width="1.140625" style="62" customWidth="1"/>
    <col min="531" max="531" width="6.85546875" style="62" customWidth="1"/>
    <col min="532" max="532" width="4.5703125" style="62" customWidth="1"/>
    <col min="533" max="536" width="1.140625" style="62" customWidth="1"/>
    <col min="537" max="537" width="8" style="62" customWidth="1"/>
    <col min="538" max="538" width="3.42578125" style="62" customWidth="1"/>
    <col min="539" max="539" width="1.140625" style="62" customWidth="1"/>
    <col min="540" max="540" width="1" style="62" customWidth="1"/>
    <col min="541" max="541" width="11.5703125" style="62" customWidth="1"/>
    <col min="542" max="542" width="3.28515625" style="62" customWidth="1"/>
    <col min="543" max="768" width="6.85546875" style="62" customWidth="1"/>
    <col min="769" max="769" width="1.140625" style="62" customWidth="1"/>
    <col min="770" max="770" width="2.28515625" style="62" customWidth="1"/>
    <col min="771" max="771" width="1.140625" style="62" customWidth="1"/>
    <col min="772" max="772" width="11.42578125" style="62" customWidth="1"/>
    <col min="773" max="773" width="1.140625" style="62" customWidth="1"/>
    <col min="774" max="774" width="6.85546875" style="62" customWidth="1"/>
    <col min="775" max="776" width="1.140625" style="62" customWidth="1"/>
    <col min="777" max="777" width="2.28515625" style="62" customWidth="1"/>
    <col min="778" max="778" width="6.85546875" style="62" customWidth="1"/>
    <col min="779" max="779" width="1.140625" style="62" customWidth="1"/>
    <col min="780" max="780" width="3.42578125" style="62" customWidth="1"/>
    <col min="781" max="782" width="2.28515625" style="62" customWidth="1"/>
    <col min="783" max="783" width="1.140625" style="62" customWidth="1"/>
    <col min="784" max="784" width="4" style="62" customWidth="1"/>
    <col min="785" max="785" width="6.28515625" style="62" customWidth="1"/>
    <col min="786" max="786" width="1.140625" style="62" customWidth="1"/>
    <col min="787" max="787" width="6.85546875" style="62" customWidth="1"/>
    <col min="788" max="788" width="4.5703125" style="62" customWidth="1"/>
    <col min="789" max="792" width="1.140625" style="62" customWidth="1"/>
    <col min="793" max="793" width="8" style="62" customWidth="1"/>
    <col min="794" max="794" width="3.42578125" style="62" customWidth="1"/>
    <col min="795" max="795" width="1.140625" style="62" customWidth="1"/>
    <col min="796" max="796" width="1" style="62" customWidth="1"/>
    <col min="797" max="797" width="11.5703125" style="62" customWidth="1"/>
    <col min="798" max="798" width="3.28515625" style="62" customWidth="1"/>
    <col min="799" max="1024" width="6.85546875" style="62" customWidth="1"/>
    <col min="1025" max="1025" width="1.140625" style="62" customWidth="1"/>
    <col min="1026" max="1026" width="2.28515625" style="62" customWidth="1"/>
    <col min="1027" max="1027" width="1.140625" style="62" customWidth="1"/>
    <col min="1028" max="1028" width="11.42578125" style="62" customWidth="1"/>
    <col min="1029" max="1029" width="1.140625" style="62" customWidth="1"/>
    <col min="1030" max="1030" width="6.85546875" style="62" customWidth="1"/>
    <col min="1031" max="1032" width="1.140625" style="62" customWidth="1"/>
    <col min="1033" max="1033" width="2.28515625" style="62" customWidth="1"/>
    <col min="1034" max="1034" width="6.85546875" style="62" customWidth="1"/>
    <col min="1035" max="1035" width="1.140625" style="62" customWidth="1"/>
    <col min="1036" max="1036" width="3.42578125" style="62" customWidth="1"/>
    <col min="1037" max="1038" width="2.28515625" style="62" customWidth="1"/>
    <col min="1039" max="1039" width="1.140625" style="62" customWidth="1"/>
    <col min="1040" max="1040" width="4" style="62" customWidth="1"/>
    <col min="1041" max="1041" width="6.28515625" style="62" customWidth="1"/>
    <col min="1042" max="1042" width="1.140625" style="62" customWidth="1"/>
    <col min="1043" max="1043" width="6.85546875" style="62" customWidth="1"/>
    <col min="1044" max="1044" width="4.5703125" style="62" customWidth="1"/>
    <col min="1045" max="1048" width="1.140625" style="62" customWidth="1"/>
    <col min="1049" max="1049" width="8" style="62" customWidth="1"/>
    <col min="1050" max="1050" width="3.42578125" style="62" customWidth="1"/>
    <col min="1051" max="1051" width="1.140625" style="62" customWidth="1"/>
    <col min="1052" max="1052" width="1" style="62" customWidth="1"/>
    <col min="1053" max="1053" width="11.5703125" style="62" customWidth="1"/>
    <col min="1054" max="1054" width="3.28515625" style="62" customWidth="1"/>
    <col min="1055" max="1280" width="6.85546875" style="62" customWidth="1"/>
    <col min="1281" max="1281" width="1.140625" style="62" customWidth="1"/>
    <col min="1282" max="1282" width="2.28515625" style="62" customWidth="1"/>
    <col min="1283" max="1283" width="1.140625" style="62" customWidth="1"/>
    <col min="1284" max="1284" width="11.42578125" style="62" customWidth="1"/>
    <col min="1285" max="1285" width="1.140625" style="62" customWidth="1"/>
    <col min="1286" max="1286" width="6.85546875" style="62" customWidth="1"/>
    <col min="1287" max="1288" width="1.140625" style="62" customWidth="1"/>
    <col min="1289" max="1289" width="2.28515625" style="62" customWidth="1"/>
    <col min="1290" max="1290" width="6.85546875" style="62" customWidth="1"/>
    <col min="1291" max="1291" width="1.140625" style="62" customWidth="1"/>
    <col min="1292" max="1292" width="3.42578125" style="62" customWidth="1"/>
    <col min="1293" max="1294" width="2.28515625" style="62" customWidth="1"/>
    <col min="1295" max="1295" width="1.140625" style="62" customWidth="1"/>
    <col min="1296" max="1296" width="4" style="62" customWidth="1"/>
    <col min="1297" max="1297" width="6.28515625" style="62" customWidth="1"/>
    <col min="1298" max="1298" width="1.140625" style="62" customWidth="1"/>
    <col min="1299" max="1299" width="6.85546875" style="62" customWidth="1"/>
    <col min="1300" max="1300" width="4.5703125" style="62" customWidth="1"/>
    <col min="1301" max="1304" width="1.140625" style="62" customWidth="1"/>
    <col min="1305" max="1305" width="8" style="62" customWidth="1"/>
    <col min="1306" max="1306" width="3.42578125" style="62" customWidth="1"/>
    <col min="1307" max="1307" width="1.140625" style="62" customWidth="1"/>
    <col min="1308" max="1308" width="1" style="62" customWidth="1"/>
    <col min="1309" max="1309" width="11.5703125" style="62" customWidth="1"/>
    <col min="1310" max="1310" width="3.28515625" style="62" customWidth="1"/>
    <col min="1311" max="1536" width="6.85546875" style="62" customWidth="1"/>
    <col min="1537" max="1537" width="1.140625" style="62" customWidth="1"/>
    <col min="1538" max="1538" width="2.28515625" style="62" customWidth="1"/>
    <col min="1539" max="1539" width="1.140625" style="62" customWidth="1"/>
    <col min="1540" max="1540" width="11.42578125" style="62" customWidth="1"/>
    <col min="1541" max="1541" width="1.140625" style="62" customWidth="1"/>
    <col min="1542" max="1542" width="6.85546875" style="62" customWidth="1"/>
    <col min="1543" max="1544" width="1.140625" style="62" customWidth="1"/>
    <col min="1545" max="1545" width="2.28515625" style="62" customWidth="1"/>
    <col min="1546" max="1546" width="6.85546875" style="62" customWidth="1"/>
    <col min="1547" max="1547" width="1.140625" style="62" customWidth="1"/>
    <col min="1548" max="1548" width="3.42578125" style="62" customWidth="1"/>
    <col min="1549" max="1550" width="2.28515625" style="62" customWidth="1"/>
    <col min="1551" max="1551" width="1.140625" style="62" customWidth="1"/>
    <col min="1552" max="1552" width="4" style="62" customWidth="1"/>
    <col min="1553" max="1553" width="6.28515625" style="62" customWidth="1"/>
    <col min="1554" max="1554" width="1.140625" style="62" customWidth="1"/>
    <col min="1555" max="1555" width="6.85546875" style="62" customWidth="1"/>
    <col min="1556" max="1556" width="4.5703125" style="62" customWidth="1"/>
    <col min="1557" max="1560" width="1.140625" style="62" customWidth="1"/>
    <col min="1561" max="1561" width="8" style="62" customWidth="1"/>
    <col min="1562" max="1562" width="3.42578125" style="62" customWidth="1"/>
    <col min="1563" max="1563" width="1.140625" style="62" customWidth="1"/>
    <col min="1564" max="1564" width="1" style="62" customWidth="1"/>
    <col min="1565" max="1565" width="11.5703125" style="62" customWidth="1"/>
    <col min="1566" max="1566" width="3.28515625" style="62" customWidth="1"/>
    <col min="1567" max="1792" width="6.85546875" style="62" customWidth="1"/>
    <col min="1793" max="1793" width="1.140625" style="62" customWidth="1"/>
    <col min="1794" max="1794" width="2.28515625" style="62" customWidth="1"/>
    <col min="1795" max="1795" width="1.140625" style="62" customWidth="1"/>
    <col min="1796" max="1796" width="11.42578125" style="62" customWidth="1"/>
    <col min="1797" max="1797" width="1.140625" style="62" customWidth="1"/>
    <col min="1798" max="1798" width="6.85546875" style="62" customWidth="1"/>
    <col min="1799" max="1800" width="1.140625" style="62" customWidth="1"/>
    <col min="1801" max="1801" width="2.28515625" style="62" customWidth="1"/>
    <col min="1802" max="1802" width="6.85546875" style="62" customWidth="1"/>
    <col min="1803" max="1803" width="1.140625" style="62" customWidth="1"/>
    <col min="1804" max="1804" width="3.42578125" style="62" customWidth="1"/>
    <col min="1805" max="1806" width="2.28515625" style="62" customWidth="1"/>
    <col min="1807" max="1807" width="1.140625" style="62" customWidth="1"/>
    <col min="1808" max="1808" width="4" style="62" customWidth="1"/>
    <col min="1809" max="1809" width="6.28515625" style="62" customWidth="1"/>
    <col min="1810" max="1810" width="1.140625" style="62" customWidth="1"/>
    <col min="1811" max="1811" width="6.85546875" style="62" customWidth="1"/>
    <col min="1812" max="1812" width="4.5703125" style="62" customWidth="1"/>
    <col min="1813" max="1816" width="1.140625" style="62" customWidth="1"/>
    <col min="1817" max="1817" width="8" style="62" customWidth="1"/>
    <col min="1818" max="1818" width="3.42578125" style="62" customWidth="1"/>
    <col min="1819" max="1819" width="1.140625" style="62" customWidth="1"/>
    <col min="1820" max="1820" width="1" style="62" customWidth="1"/>
    <col min="1821" max="1821" width="11.5703125" style="62" customWidth="1"/>
    <col min="1822" max="1822" width="3.28515625" style="62" customWidth="1"/>
    <col min="1823" max="2048" width="6.85546875" style="62" customWidth="1"/>
    <col min="2049" max="2049" width="1.140625" style="62" customWidth="1"/>
    <col min="2050" max="2050" width="2.28515625" style="62" customWidth="1"/>
    <col min="2051" max="2051" width="1.140625" style="62" customWidth="1"/>
    <col min="2052" max="2052" width="11.42578125" style="62" customWidth="1"/>
    <col min="2053" max="2053" width="1.140625" style="62" customWidth="1"/>
    <col min="2054" max="2054" width="6.85546875" style="62" customWidth="1"/>
    <col min="2055" max="2056" width="1.140625" style="62" customWidth="1"/>
    <col min="2057" max="2057" width="2.28515625" style="62" customWidth="1"/>
    <col min="2058" max="2058" width="6.85546875" style="62" customWidth="1"/>
    <col min="2059" max="2059" width="1.140625" style="62" customWidth="1"/>
    <col min="2060" max="2060" width="3.42578125" style="62" customWidth="1"/>
    <col min="2061" max="2062" width="2.28515625" style="62" customWidth="1"/>
    <col min="2063" max="2063" width="1.140625" style="62" customWidth="1"/>
    <col min="2064" max="2064" width="4" style="62" customWidth="1"/>
    <col min="2065" max="2065" width="6.28515625" style="62" customWidth="1"/>
    <col min="2066" max="2066" width="1.140625" style="62" customWidth="1"/>
    <col min="2067" max="2067" width="6.85546875" style="62" customWidth="1"/>
    <col min="2068" max="2068" width="4.5703125" style="62" customWidth="1"/>
    <col min="2069" max="2072" width="1.140625" style="62" customWidth="1"/>
    <col min="2073" max="2073" width="8" style="62" customWidth="1"/>
    <col min="2074" max="2074" width="3.42578125" style="62" customWidth="1"/>
    <col min="2075" max="2075" width="1.140625" style="62" customWidth="1"/>
    <col min="2076" max="2076" width="1" style="62" customWidth="1"/>
    <col min="2077" max="2077" width="11.5703125" style="62" customWidth="1"/>
    <col min="2078" max="2078" width="3.28515625" style="62" customWidth="1"/>
    <col min="2079" max="2304" width="6.85546875" style="62" customWidth="1"/>
    <col min="2305" max="2305" width="1.140625" style="62" customWidth="1"/>
    <col min="2306" max="2306" width="2.28515625" style="62" customWidth="1"/>
    <col min="2307" max="2307" width="1.140625" style="62" customWidth="1"/>
    <col min="2308" max="2308" width="11.42578125" style="62" customWidth="1"/>
    <col min="2309" max="2309" width="1.140625" style="62" customWidth="1"/>
    <col min="2310" max="2310" width="6.85546875" style="62" customWidth="1"/>
    <col min="2311" max="2312" width="1.140625" style="62" customWidth="1"/>
    <col min="2313" max="2313" width="2.28515625" style="62" customWidth="1"/>
    <col min="2314" max="2314" width="6.85546875" style="62" customWidth="1"/>
    <col min="2315" max="2315" width="1.140625" style="62" customWidth="1"/>
    <col min="2316" max="2316" width="3.42578125" style="62" customWidth="1"/>
    <col min="2317" max="2318" width="2.28515625" style="62" customWidth="1"/>
    <col min="2319" max="2319" width="1.140625" style="62" customWidth="1"/>
    <col min="2320" max="2320" width="4" style="62" customWidth="1"/>
    <col min="2321" max="2321" width="6.28515625" style="62" customWidth="1"/>
    <col min="2322" max="2322" width="1.140625" style="62" customWidth="1"/>
    <col min="2323" max="2323" width="6.85546875" style="62" customWidth="1"/>
    <col min="2324" max="2324" width="4.5703125" style="62" customWidth="1"/>
    <col min="2325" max="2328" width="1.140625" style="62" customWidth="1"/>
    <col min="2329" max="2329" width="8" style="62" customWidth="1"/>
    <col min="2330" max="2330" width="3.42578125" style="62" customWidth="1"/>
    <col min="2331" max="2331" width="1.140625" style="62" customWidth="1"/>
    <col min="2332" max="2332" width="1" style="62" customWidth="1"/>
    <col min="2333" max="2333" width="11.5703125" style="62" customWidth="1"/>
    <col min="2334" max="2334" width="3.28515625" style="62" customWidth="1"/>
    <col min="2335" max="2560" width="6.85546875" style="62" customWidth="1"/>
    <col min="2561" max="2561" width="1.140625" style="62" customWidth="1"/>
    <col min="2562" max="2562" width="2.28515625" style="62" customWidth="1"/>
    <col min="2563" max="2563" width="1.140625" style="62" customWidth="1"/>
    <col min="2564" max="2564" width="11.42578125" style="62" customWidth="1"/>
    <col min="2565" max="2565" width="1.140625" style="62" customWidth="1"/>
    <col min="2566" max="2566" width="6.85546875" style="62" customWidth="1"/>
    <col min="2567" max="2568" width="1.140625" style="62" customWidth="1"/>
    <col min="2569" max="2569" width="2.28515625" style="62" customWidth="1"/>
    <col min="2570" max="2570" width="6.85546875" style="62" customWidth="1"/>
    <col min="2571" max="2571" width="1.140625" style="62" customWidth="1"/>
    <col min="2572" max="2572" width="3.42578125" style="62" customWidth="1"/>
    <col min="2573" max="2574" width="2.28515625" style="62" customWidth="1"/>
    <col min="2575" max="2575" width="1.140625" style="62" customWidth="1"/>
    <col min="2576" max="2576" width="4" style="62" customWidth="1"/>
    <col min="2577" max="2577" width="6.28515625" style="62" customWidth="1"/>
    <col min="2578" max="2578" width="1.140625" style="62" customWidth="1"/>
    <col min="2579" max="2579" width="6.85546875" style="62" customWidth="1"/>
    <col min="2580" max="2580" width="4.5703125" style="62" customWidth="1"/>
    <col min="2581" max="2584" width="1.140625" style="62" customWidth="1"/>
    <col min="2585" max="2585" width="8" style="62" customWidth="1"/>
    <col min="2586" max="2586" width="3.42578125" style="62" customWidth="1"/>
    <col min="2587" max="2587" width="1.140625" style="62" customWidth="1"/>
    <col min="2588" max="2588" width="1" style="62" customWidth="1"/>
    <col min="2589" max="2589" width="11.5703125" style="62" customWidth="1"/>
    <col min="2590" max="2590" width="3.28515625" style="62" customWidth="1"/>
    <col min="2591" max="2816" width="6.85546875" style="62" customWidth="1"/>
    <col min="2817" max="2817" width="1.140625" style="62" customWidth="1"/>
    <col min="2818" max="2818" width="2.28515625" style="62" customWidth="1"/>
    <col min="2819" max="2819" width="1.140625" style="62" customWidth="1"/>
    <col min="2820" max="2820" width="11.42578125" style="62" customWidth="1"/>
    <col min="2821" max="2821" width="1.140625" style="62" customWidth="1"/>
    <col min="2822" max="2822" width="6.85546875" style="62" customWidth="1"/>
    <col min="2823" max="2824" width="1.140625" style="62" customWidth="1"/>
    <col min="2825" max="2825" width="2.28515625" style="62" customWidth="1"/>
    <col min="2826" max="2826" width="6.85546875" style="62" customWidth="1"/>
    <col min="2827" max="2827" width="1.140625" style="62" customWidth="1"/>
    <col min="2828" max="2828" width="3.42578125" style="62" customWidth="1"/>
    <col min="2829" max="2830" width="2.28515625" style="62" customWidth="1"/>
    <col min="2831" max="2831" width="1.140625" style="62" customWidth="1"/>
    <col min="2832" max="2832" width="4" style="62" customWidth="1"/>
    <col min="2833" max="2833" width="6.28515625" style="62" customWidth="1"/>
    <col min="2834" max="2834" width="1.140625" style="62" customWidth="1"/>
    <col min="2835" max="2835" width="6.85546875" style="62" customWidth="1"/>
    <col min="2836" max="2836" width="4.5703125" style="62" customWidth="1"/>
    <col min="2837" max="2840" width="1.140625" style="62" customWidth="1"/>
    <col min="2841" max="2841" width="8" style="62" customWidth="1"/>
    <col min="2842" max="2842" width="3.42578125" style="62" customWidth="1"/>
    <col min="2843" max="2843" width="1.140625" style="62" customWidth="1"/>
    <col min="2844" max="2844" width="1" style="62" customWidth="1"/>
    <col min="2845" max="2845" width="11.5703125" style="62" customWidth="1"/>
    <col min="2846" max="2846" width="3.28515625" style="62" customWidth="1"/>
    <col min="2847" max="3072" width="6.85546875" style="62" customWidth="1"/>
    <col min="3073" max="3073" width="1.140625" style="62" customWidth="1"/>
    <col min="3074" max="3074" width="2.28515625" style="62" customWidth="1"/>
    <col min="3075" max="3075" width="1.140625" style="62" customWidth="1"/>
    <col min="3076" max="3076" width="11.42578125" style="62" customWidth="1"/>
    <col min="3077" max="3077" width="1.140625" style="62" customWidth="1"/>
    <col min="3078" max="3078" width="6.85546875" style="62" customWidth="1"/>
    <col min="3079" max="3080" width="1.140625" style="62" customWidth="1"/>
    <col min="3081" max="3081" width="2.28515625" style="62" customWidth="1"/>
    <col min="3082" max="3082" width="6.85546875" style="62" customWidth="1"/>
    <col min="3083" max="3083" width="1.140625" style="62" customWidth="1"/>
    <col min="3084" max="3084" width="3.42578125" style="62" customWidth="1"/>
    <col min="3085" max="3086" width="2.28515625" style="62" customWidth="1"/>
    <col min="3087" max="3087" width="1.140625" style="62" customWidth="1"/>
    <col min="3088" max="3088" width="4" style="62" customWidth="1"/>
    <col min="3089" max="3089" width="6.28515625" style="62" customWidth="1"/>
    <col min="3090" max="3090" width="1.140625" style="62" customWidth="1"/>
    <col min="3091" max="3091" width="6.85546875" style="62" customWidth="1"/>
    <col min="3092" max="3092" width="4.5703125" style="62" customWidth="1"/>
    <col min="3093" max="3096" width="1.140625" style="62" customWidth="1"/>
    <col min="3097" max="3097" width="8" style="62" customWidth="1"/>
    <col min="3098" max="3098" width="3.42578125" style="62" customWidth="1"/>
    <col min="3099" max="3099" width="1.140625" style="62" customWidth="1"/>
    <col min="3100" max="3100" width="1" style="62" customWidth="1"/>
    <col min="3101" max="3101" width="11.5703125" style="62" customWidth="1"/>
    <col min="3102" max="3102" width="3.28515625" style="62" customWidth="1"/>
    <col min="3103" max="3328" width="6.85546875" style="62" customWidth="1"/>
    <col min="3329" max="3329" width="1.140625" style="62" customWidth="1"/>
    <col min="3330" max="3330" width="2.28515625" style="62" customWidth="1"/>
    <col min="3331" max="3331" width="1.140625" style="62" customWidth="1"/>
    <col min="3332" max="3332" width="11.42578125" style="62" customWidth="1"/>
    <col min="3333" max="3333" width="1.140625" style="62" customWidth="1"/>
    <col min="3334" max="3334" width="6.85546875" style="62" customWidth="1"/>
    <col min="3335" max="3336" width="1.140625" style="62" customWidth="1"/>
    <col min="3337" max="3337" width="2.28515625" style="62" customWidth="1"/>
    <col min="3338" max="3338" width="6.85546875" style="62" customWidth="1"/>
    <col min="3339" max="3339" width="1.140625" style="62" customWidth="1"/>
    <col min="3340" max="3340" width="3.42578125" style="62" customWidth="1"/>
    <col min="3341" max="3342" width="2.28515625" style="62" customWidth="1"/>
    <col min="3343" max="3343" width="1.140625" style="62" customWidth="1"/>
    <col min="3344" max="3344" width="4" style="62" customWidth="1"/>
    <col min="3345" max="3345" width="6.28515625" style="62" customWidth="1"/>
    <col min="3346" max="3346" width="1.140625" style="62" customWidth="1"/>
    <col min="3347" max="3347" width="6.85546875" style="62" customWidth="1"/>
    <col min="3348" max="3348" width="4.5703125" style="62" customWidth="1"/>
    <col min="3349" max="3352" width="1.140625" style="62" customWidth="1"/>
    <col min="3353" max="3353" width="8" style="62" customWidth="1"/>
    <col min="3354" max="3354" width="3.42578125" style="62" customWidth="1"/>
    <col min="3355" max="3355" width="1.140625" style="62" customWidth="1"/>
    <col min="3356" max="3356" width="1" style="62" customWidth="1"/>
    <col min="3357" max="3357" width="11.5703125" style="62" customWidth="1"/>
    <col min="3358" max="3358" width="3.28515625" style="62" customWidth="1"/>
    <col min="3359" max="3584" width="6.85546875" style="62" customWidth="1"/>
    <col min="3585" max="3585" width="1.140625" style="62" customWidth="1"/>
    <col min="3586" max="3586" width="2.28515625" style="62" customWidth="1"/>
    <col min="3587" max="3587" width="1.140625" style="62" customWidth="1"/>
    <col min="3588" max="3588" width="11.42578125" style="62" customWidth="1"/>
    <col min="3589" max="3589" width="1.140625" style="62" customWidth="1"/>
    <col min="3590" max="3590" width="6.85546875" style="62" customWidth="1"/>
    <col min="3591" max="3592" width="1.140625" style="62" customWidth="1"/>
    <col min="3593" max="3593" width="2.28515625" style="62" customWidth="1"/>
    <col min="3594" max="3594" width="6.85546875" style="62" customWidth="1"/>
    <col min="3595" max="3595" width="1.140625" style="62" customWidth="1"/>
    <col min="3596" max="3596" width="3.42578125" style="62" customWidth="1"/>
    <col min="3597" max="3598" width="2.28515625" style="62" customWidth="1"/>
    <col min="3599" max="3599" width="1.140625" style="62" customWidth="1"/>
    <col min="3600" max="3600" width="4" style="62" customWidth="1"/>
    <col min="3601" max="3601" width="6.28515625" style="62" customWidth="1"/>
    <col min="3602" max="3602" width="1.140625" style="62" customWidth="1"/>
    <col min="3603" max="3603" width="6.85546875" style="62" customWidth="1"/>
    <col min="3604" max="3604" width="4.5703125" style="62" customWidth="1"/>
    <col min="3605" max="3608" width="1.140625" style="62" customWidth="1"/>
    <col min="3609" max="3609" width="8" style="62" customWidth="1"/>
    <col min="3610" max="3610" width="3.42578125" style="62" customWidth="1"/>
    <col min="3611" max="3611" width="1.140625" style="62" customWidth="1"/>
    <col min="3612" max="3612" width="1" style="62" customWidth="1"/>
    <col min="3613" max="3613" width="11.5703125" style="62" customWidth="1"/>
    <col min="3614" max="3614" width="3.28515625" style="62" customWidth="1"/>
    <col min="3615" max="3840" width="6.85546875" style="62" customWidth="1"/>
    <col min="3841" max="3841" width="1.140625" style="62" customWidth="1"/>
    <col min="3842" max="3842" width="2.28515625" style="62" customWidth="1"/>
    <col min="3843" max="3843" width="1.140625" style="62" customWidth="1"/>
    <col min="3844" max="3844" width="11.42578125" style="62" customWidth="1"/>
    <col min="3845" max="3845" width="1.140625" style="62" customWidth="1"/>
    <col min="3846" max="3846" width="6.85546875" style="62" customWidth="1"/>
    <col min="3847" max="3848" width="1.140625" style="62" customWidth="1"/>
    <col min="3849" max="3849" width="2.28515625" style="62" customWidth="1"/>
    <col min="3850" max="3850" width="6.85546875" style="62" customWidth="1"/>
    <col min="3851" max="3851" width="1.140625" style="62" customWidth="1"/>
    <col min="3852" max="3852" width="3.42578125" style="62" customWidth="1"/>
    <col min="3853" max="3854" width="2.28515625" style="62" customWidth="1"/>
    <col min="3855" max="3855" width="1.140625" style="62" customWidth="1"/>
    <col min="3856" max="3856" width="4" style="62" customWidth="1"/>
    <col min="3857" max="3857" width="6.28515625" style="62" customWidth="1"/>
    <col min="3858" max="3858" width="1.140625" style="62" customWidth="1"/>
    <col min="3859" max="3859" width="6.85546875" style="62" customWidth="1"/>
    <col min="3860" max="3860" width="4.5703125" style="62" customWidth="1"/>
    <col min="3861" max="3864" width="1.140625" style="62" customWidth="1"/>
    <col min="3865" max="3865" width="8" style="62" customWidth="1"/>
    <col min="3866" max="3866" width="3.42578125" style="62" customWidth="1"/>
    <col min="3867" max="3867" width="1.140625" style="62" customWidth="1"/>
    <col min="3868" max="3868" width="1" style="62" customWidth="1"/>
    <col min="3869" max="3869" width="11.5703125" style="62" customWidth="1"/>
    <col min="3870" max="3870" width="3.28515625" style="62" customWidth="1"/>
    <col min="3871" max="4096" width="6.85546875" style="62" customWidth="1"/>
    <col min="4097" max="4097" width="1.140625" style="62" customWidth="1"/>
    <col min="4098" max="4098" width="2.28515625" style="62" customWidth="1"/>
    <col min="4099" max="4099" width="1.140625" style="62" customWidth="1"/>
    <col min="4100" max="4100" width="11.42578125" style="62" customWidth="1"/>
    <col min="4101" max="4101" width="1.140625" style="62" customWidth="1"/>
    <col min="4102" max="4102" width="6.85546875" style="62" customWidth="1"/>
    <col min="4103" max="4104" width="1.140625" style="62" customWidth="1"/>
    <col min="4105" max="4105" width="2.28515625" style="62" customWidth="1"/>
    <col min="4106" max="4106" width="6.85546875" style="62" customWidth="1"/>
    <col min="4107" max="4107" width="1.140625" style="62" customWidth="1"/>
    <col min="4108" max="4108" width="3.42578125" style="62" customWidth="1"/>
    <col min="4109" max="4110" width="2.28515625" style="62" customWidth="1"/>
    <col min="4111" max="4111" width="1.140625" style="62" customWidth="1"/>
    <col min="4112" max="4112" width="4" style="62" customWidth="1"/>
    <col min="4113" max="4113" width="6.28515625" style="62" customWidth="1"/>
    <col min="4114" max="4114" width="1.140625" style="62" customWidth="1"/>
    <col min="4115" max="4115" width="6.85546875" style="62" customWidth="1"/>
    <col min="4116" max="4116" width="4.5703125" style="62" customWidth="1"/>
    <col min="4117" max="4120" width="1.140625" style="62" customWidth="1"/>
    <col min="4121" max="4121" width="8" style="62" customWidth="1"/>
    <col min="4122" max="4122" width="3.42578125" style="62" customWidth="1"/>
    <col min="4123" max="4123" width="1.140625" style="62" customWidth="1"/>
    <col min="4124" max="4124" width="1" style="62" customWidth="1"/>
    <col min="4125" max="4125" width="11.5703125" style="62" customWidth="1"/>
    <col min="4126" max="4126" width="3.28515625" style="62" customWidth="1"/>
    <col min="4127" max="4352" width="6.85546875" style="62" customWidth="1"/>
    <col min="4353" max="4353" width="1.140625" style="62" customWidth="1"/>
    <col min="4354" max="4354" width="2.28515625" style="62" customWidth="1"/>
    <col min="4355" max="4355" width="1.140625" style="62" customWidth="1"/>
    <col min="4356" max="4356" width="11.42578125" style="62" customWidth="1"/>
    <col min="4357" max="4357" width="1.140625" style="62" customWidth="1"/>
    <col min="4358" max="4358" width="6.85546875" style="62" customWidth="1"/>
    <col min="4359" max="4360" width="1.140625" style="62" customWidth="1"/>
    <col min="4361" max="4361" width="2.28515625" style="62" customWidth="1"/>
    <col min="4362" max="4362" width="6.85546875" style="62" customWidth="1"/>
    <col min="4363" max="4363" width="1.140625" style="62" customWidth="1"/>
    <col min="4364" max="4364" width="3.42578125" style="62" customWidth="1"/>
    <col min="4365" max="4366" width="2.28515625" style="62" customWidth="1"/>
    <col min="4367" max="4367" width="1.140625" style="62" customWidth="1"/>
    <col min="4368" max="4368" width="4" style="62" customWidth="1"/>
    <col min="4369" max="4369" width="6.28515625" style="62" customWidth="1"/>
    <col min="4370" max="4370" width="1.140625" style="62" customWidth="1"/>
    <col min="4371" max="4371" width="6.85546875" style="62" customWidth="1"/>
    <col min="4372" max="4372" width="4.5703125" style="62" customWidth="1"/>
    <col min="4373" max="4376" width="1.140625" style="62" customWidth="1"/>
    <col min="4377" max="4377" width="8" style="62" customWidth="1"/>
    <col min="4378" max="4378" width="3.42578125" style="62" customWidth="1"/>
    <col min="4379" max="4379" width="1.140625" style="62" customWidth="1"/>
    <col min="4380" max="4380" width="1" style="62" customWidth="1"/>
    <col min="4381" max="4381" width="11.5703125" style="62" customWidth="1"/>
    <col min="4382" max="4382" width="3.28515625" style="62" customWidth="1"/>
    <col min="4383" max="4608" width="6.85546875" style="62" customWidth="1"/>
    <col min="4609" max="4609" width="1.140625" style="62" customWidth="1"/>
    <col min="4610" max="4610" width="2.28515625" style="62" customWidth="1"/>
    <col min="4611" max="4611" width="1.140625" style="62" customWidth="1"/>
    <col min="4612" max="4612" width="11.42578125" style="62" customWidth="1"/>
    <col min="4613" max="4613" width="1.140625" style="62" customWidth="1"/>
    <col min="4614" max="4614" width="6.85546875" style="62" customWidth="1"/>
    <col min="4615" max="4616" width="1.140625" style="62" customWidth="1"/>
    <col min="4617" max="4617" width="2.28515625" style="62" customWidth="1"/>
    <col min="4618" max="4618" width="6.85546875" style="62" customWidth="1"/>
    <col min="4619" max="4619" width="1.140625" style="62" customWidth="1"/>
    <col min="4620" max="4620" width="3.42578125" style="62" customWidth="1"/>
    <col min="4621" max="4622" width="2.28515625" style="62" customWidth="1"/>
    <col min="4623" max="4623" width="1.140625" style="62" customWidth="1"/>
    <col min="4624" max="4624" width="4" style="62" customWidth="1"/>
    <col min="4625" max="4625" width="6.28515625" style="62" customWidth="1"/>
    <col min="4626" max="4626" width="1.140625" style="62" customWidth="1"/>
    <col min="4627" max="4627" width="6.85546875" style="62" customWidth="1"/>
    <col min="4628" max="4628" width="4.5703125" style="62" customWidth="1"/>
    <col min="4629" max="4632" width="1.140625" style="62" customWidth="1"/>
    <col min="4633" max="4633" width="8" style="62" customWidth="1"/>
    <col min="4634" max="4634" width="3.42578125" style="62" customWidth="1"/>
    <col min="4635" max="4635" width="1.140625" style="62" customWidth="1"/>
    <col min="4636" max="4636" width="1" style="62" customWidth="1"/>
    <col min="4637" max="4637" width="11.5703125" style="62" customWidth="1"/>
    <col min="4638" max="4638" width="3.28515625" style="62" customWidth="1"/>
    <col min="4639" max="4864" width="6.85546875" style="62" customWidth="1"/>
    <col min="4865" max="4865" width="1.140625" style="62" customWidth="1"/>
    <col min="4866" max="4866" width="2.28515625" style="62" customWidth="1"/>
    <col min="4867" max="4867" width="1.140625" style="62" customWidth="1"/>
    <col min="4868" max="4868" width="11.42578125" style="62" customWidth="1"/>
    <col min="4869" max="4869" width="1.140625" style="62" customWidth="1"/>
    <col min="4870" max="4870" width="6.85546875" style="62" customWidth="1"/>
    <col min="4871" max="4872" width="1.140625" style="62" customWidth="1"/>
    <col min="4873" max="4873" width="2.28515625" style="62" customWidth="1"/>
    <col min="4874" max="4874" width="6.85546875" style="62" customWidth="1"/>
    <col min="4875" max="4875" width="1.140625" style="62" customWidth="1"/>
    <col min="4876" max="4876" width="3.42578125" style="62" customWidth="1"/>
    <col min="4877" max="4878" width="2.28515625" style="62" customWidth="1"/>
    <col min="4879" max="4879" width="1.140625" style="62" customWidth="1"/>
    <col min="4880" max="4880" width="4" style="62" customWidth="1"/>
    <col min="4881" max="4881" width="6.28515625" style="62" customWidth="1"/>
    <col min="4882" max="4882" width="1.140625" style="62" customWidth="1"/>
    <col min="4883" max="4883" width="6.85546875" style="62" customWidth="1"/>
    <col min="4884" max="4884" width="4.5703125" style="62" customWidth="1"/>
    <col min="4885" max="4888" width="1.140625" style="62" customWidth="1"/>
    <col min="4889" max="4889" width="8" style="62" customWidth="1"/>
    <col min="4890" max="4890" width="3.42578125" style="62" customWidth="1"/>
    <col min="4891" max="4891" width="1.140625" style="62" customWidth="1"/>
    <col min="4892" max="4892" width="1" style="62" customWidth="1"/>
    <col min="4893" max="4893" width="11.5703125" style="62" customWidth="1"/>
    <col min="4894" max="4894" width="3.28515625" style="62" customWidth="1"/>
    <col min="4895" max="5120" width="6.85546875" style="62" customWidth="1"/>
    <col min="5121" max="5121" width="1.140625" style="62" customWidth="1"/>
    <col min="5122" max="5122" width="2.28515625" style="62" customWidth="1"/>
    <col min="5123" max="5123" width="1.140625" style="62" customWidth="1"/>
    <col min="5124" max="5124" width="11.42578125" style="62" customWidth="1"/>
    <col min="5125" max="5125" width="1.140625" style="62" customWidth="1"/>
    <col min="5126" max="5126" width="6.85546875" style="62" customWidth="1"/>
    <col min="5127" max="5128" width="1.140625" style="62" customWidth="1"/>
    <col min="5129" max="5129" width="2.28515625" style="62" customWidth="1"/>
    <col min="5130" max="5130" width="6.85546875" style="62" customWidth="1"/>
    <col min="5131" max="5131" width="1.140625" style="62" customWidth="1"/>
    <col min="5132" max="5132" width="3.42578125" style="62" customWidth="1"/>
    <col min="5133" max="5134" width="2.28515625" style="62" customWidth="1"/>
    <col min="5135" max="5135" width="1.140625" style="62" customWidth="1"/>
    <col min="5136" max="5136" width="4" style="62" customWidth="1"/>
    <col min="5137" max="5137" width="6.28515625" style="62" customWidth="1"/>
    <col min="5138" max="5138" width="1.140625" style="62" customWidth="1"/>
    <col min="5139" max="5139" width="6.85546875" style="62" customWidth="1"/>
    <col min="5140" max="5140" width="4.5703125" style="62" customWidth="1"/>
    <col min="5141" max="5144" width="1.140625" style="62" customWidth="1"/>
    <col min="5145" max="5145" width="8" style="62" customWidth="1"/>
    <col min="5146" max="5146" width="3.42578125" style="62" customWidth="1"/>
    <col min="5147" max="5147" width="1.140625" style="62" customWidth="1"/>
    <col min="5148" max="5148" width="1" style="62" customWidth="1"/>
    <col min="5149" max="5149" width="11.5703125" style="62" customWidth="1"/>
    <col min="5150" max="5150" width="3.28515625" style="62" customWidth="1"/>
    <col min="5151" max="5376" width="6.85546875" style="62" customWidth="1"/>
    <col min="5377" max="5377" width="1.140625" style="62" customWidth="1"/>
    <col min="5378" max="5378" width="2.28515625" style="62" customWidth="1"/>
    <col min="5379" max="5379" width="1.140625" style="62" customWidth="1"/>
    <col min="5380" max="5380" width="11.42578125" style="62" customWidth="1"/>
    <col min="5381" max="5381" width="1.140625" style="62" customWidth="1"/>
    <col min="5382" max="5382" width="6.85546875" style="62" customWidth="1"/>
    <col min="5383" max="5384" width="1.140625" style="62" customWidth="1"/>
    <col min="5385" max="5385" width="2.28515625" style="62" customWidth="1"/>
    <col min="5386" max="5386" width="6.85546875" style="62" customWidth="1"/>
    <col min="5387" max="5387" width="1.140625" style="62" customWidth="1"/>
    <col min="5388" max="5388" width="3.42578125" style="62" customWidth="1"/>
    <col min="5389" max="5390" width="2.28515625" style="62" customWidth="1"/>
    <col min="5391" max="5391" width="1.140625" style="62" customWidth="1"/>
    <col min="5392" max="5392" width="4" style="62" customWidth="1"/>
    <col min="5393" max="5393" width="6.28515625" style="62" customWidth="1"/>
    <col min="5394" max="5394" width="1.140625" style="62" customWidth="1"/>
    <col min="5395" max="5395" width="6.85546875" style="62" customWidth="1"/>
    <col min="5396" max="5396" width="4.5703125" style="62" customWidth="1"/>
    <col min="5397" max="5400" width="1.140625" style="62" customWidth="1"/>
    <col min="5401" max="5401" width="8" style="62" customWidth="1"/>
    <col min="5402" max="5402" width="3.42578125" style="62" customWidth="1"/>
    <col min="5403" max="5403" width="1.140625" style="62" customWidth="1"/>
    <col min="5404" max="5404" width="1" style="62" customWidth="1"/>
    <col min="5405" max="5405" width="11.5703125" style="62" customWidth="1"/>
    <col min="5406" max="5406" width="3.28515625" style="62" customWidth="1"/>
    <col min="5407" max="5632" width="6.85546875" style="62" customWidth="1"/>
    <col min="5633" max="5633" width="1.140625" style="62" customWidth="1"/>
    <col min="5634" max="5634" width="2.28515625" style="62" customWidth="1"/>
    <col min="5635" max="5635" width="1.140625" style="62" customWidth="1"/>
    <col min="5636" max="5636" width="11.42578125" style="62" customWidth="1"/>
    <col min="5637" max="5637" width="1.140625" style="62" customWidth="1"/>
    <col min="5638" max="5638" width="6.85546875" style="62" customWidth="1"/>
    <col min="5639" max="5640" width="1.140625" style="62" customWidth="1"/>
    <col min="5641" max="5641" width="2.28515625" style="62" customWidth="1"/>
    <col min="5642" max="5642" width="6.85546875" style="62" customWidth="1"/>
    <col min="5643" max="5643" width="1.140625" style="62" customWidth="1"/>
    <col min="5644" max="5644" width="3.42578125" style="62" customWidth="1"/>
    <col min="5645" max="5646" width="2.28515625" style="62" customWidth="1"/>
    <col min="5647" max="5647" width="1.140625" style="62" customWidth="1"/>
    <col min="5648" max="5648" width="4" style="62" customWidth="1"/>
    <col min="5649" max="5649" width="6.28515625" style="62" customWidth="1"/>
    <col min="5650" max="5650" width="1.140625" style="62" customWidth="1"/>
    <col min="5651" max="5651" width="6.85546875" style="62" customWidth="1"/>
    <col min="5652" max="5652" width="4.5703125" style="62" customWidth="1"/>
    <col min="5653" max="5656" width="1.140625" style="62" customWidth="1"/>
    <col min="5657" max="5657" width="8" style="62" customWidth="1"/>
    <col min="5658" max="5658" width="3.42578125" style="62" customWidth="1"/>
    <col min="5659" max="5659" width="1.140625" style="62" customWidth="1"/>
    <col min="5660" max="5660" width="1" style="62" customWidth="1"/>
    <col min="5661" max="5661" width="11.5703125" style="62" customWidth="1"/>
    <col min="5662" max="5662" width="3.28515625" style="62" customWidth="1"/>
    <col min="5663" max="5888" width="6.85546875" style="62" customWidth="1"/>
    <col min="5889" max="5889" width="1.140625" style="62" customWidth="1"/>
    <col min="5890" max="5890" width="2.28515625" style="62" customWidth="1"/>
    <col min="5891" max="5891" width="1.140625" style="62" customWidth="1"/>
    <col min="5892" max="5892" width="11.42578125" style="62" customWidth="1"/>
    <col min="5893" max="5893" width="1.140625" style="62" customWidth="1"/>
    <col min="5894" max="5894" width="6.85546875" style="62" customWidth="1"/>
    <col min="5895" max="5896" width="1.140625" style="62" customWidth="1"/>
    <col min="5897" max="5897" width="2.28515625" style="62" customWidth="1"/>
    <col min="5898" max="5898" width="6.85546875" style="62" customWidth="1"/>
    <col min="5899" max="5899" width="1.140625" style="62" customWidth="1"/>
    <col min="5900" max="5900" width="3.42578125" style="62" customWidth="1"/>
    <col min="5901" max="5902" width="2.28515625" style="62" customWidth="1"/>
    <col min="5903" max="5903" width="1.140625" style="62" customWidth="1"/>
    <col min="5904" max="5904" width="4" style="62" customWidth="1"/>
    <col min="5905" max="5905" width="6.28515625" style="62" customWidth="1"/>
    <col min="5906" max="5906" width="1.140625" style="62" customWidth="1"/>
    <col min="5907" max="5907" width="6.85546875" style="62" customWidth="1"/>
    <col min="5908" max="5908" width="4.5703125" style="62" customWidth="1"/>
    <col min="5909" max="5912" width="1.140625" style="62" customWidth="1"/>
    <col min="5913" max="5913" width="8" style="62" customWidth="1"/>
    <col min="5914" max="5914" width="3.42578125" style="62" customWidth="1"/>
    <col min="5915" max="5915" width="1.140625" style="62" customWidth="1"/>
    <col min="5916" max="5916" width="1" style="62" customWidth="1"/>
    <col min="5917" max="5917" width="11.5703125" style="62" customWidth="1"/>
    <col min="5918" max="5918" width="3.28515625" style="62" customWidth="1"/>
    <col min="5919" max="6144" width="6.85546875" style="62" customWidth="1"/>
    <col min="6145" max="6145" width="1.140625" style="62" customWidth="1"/>
    <col min="6146" max="6146" width="2.28515625" style="62" customWidth="1"/>
    <col min="6147" max="6147" width="1.140625" style="62" customWidth="1"/>
    <col min="6148" max="6148" width="11.42578125" style="62" customWidth="1"/>
    <col min="6149" max="6149" width="1.140625" style="62" customWidth="1"/>
    <col min="6150" max="6150" width="6.85546875" style="62" customWidth="1"/>
    <col min="6151" max="6152" width="1.140625" style="62" customWidth="1"/>
    <col min="6153" max="6153" width="2.28515625" style="62" customWidth="1"/>
    <col min="6154" max="6154" width="6.85546875" style="62" customWidth="1"/>
    <col min="6155" max="6155" width="1.140625" style="62" customWidth="1"/>
    <col min="6156" max="6156" width="3.42578125" style="62" customWidth="1"/>
    <col min="6157" max="6158" width="2.28515625" style="62" customWidth="1"/>
    <col min="6159" max="6159" width="1.140625" style="62" customWidth="1"/>
    <col min="6160" max="6160" width="4" style="62" customWidth="1"/>
    <col min="6161" max="6161" width="6.28515625" style="62" customWidth="1"/>
    <col min="6162" max="6162" width="1.140625" style="62" customWidth="1"/>
    <col min="6163" max="6163" width="6.85546875" style="62" customWidth="1"/>
    <col min="6164" max="6164" width="4.5703125" style="62" customWidth="1"/>
    <col min="6165" max="6168" width="1.140625" style="62" customWidth="1"/>
    <col min="6169" max="6169" width="8" style="62" customWidth="1"/>
    <col min="6170" max="6170" width="3.42578125" style="62" customWidth="1"/>
    <col min="6171" max="6171" width="1.140625" style="62" customWidth="1"/>
    <col min="6172" max="6172" width="1" style="62" customWidth="1"/>
    <col min="6173" max="6173" width="11.5703125" style="62" customWidth="1"/>
    <col min="6174" max="6174" width="3.28515625" style="62" customWidth="1"/>
    <col min="6175" max="6400" width="6.85546875" style="62" customWidth="1"/>
    <col min="6401" max="6401" width="1.140625" style="62" customWidth="1"/>
    <col min="6402" max="6402" width="2.28515625" style="62" customWidth="1"/>
    <col min="6403" max="6403" width="1.140625" style="62" customWidth="1"/>
    <col min="6404" max="6404" width="11.42578125" style="62" customWidth="1"/>
    <col min="6405" max="6405" width="1.140625" style="62" customWidth="1"/>
    <col min="6406" max="6406" width="6.85546875" style="62" customWidth="1"/>
    <col min="6407" max="6408" width="1.140625" style="62" customWidth="1"/>
    <col min="6409" max="6409" width="2.28515625" style="62" customWidth="1"/>
    <col min="6410" max="6410" width="6.85546875" style="62" customWidth="1"/>
    <col min="6411" max="6411" width="1.140625" style="62" customWidth="1"/>
    <col min="6412" max="6412" width="3.42578125" style="62" customWidth="1"/>
    <col min="6413" max="6414" width="2.28515625" style="62" customWidth="1"/>
    <col min="6415" max="6415" width="1.140625" style="62" customWidth="1"/>
    <col min="6416" max="6416" width="4" style="62" customWidth="1"/>
    <col min="6417" max="6417" width="6.28515625" style="62" customWidth="1"/>
    <col min="6418" max="6418" width="1.140625" style="62" customWidth="1"/>
    <col min="6419" max="6419" width="6.85546875" style="62" customWidth="1"/>
    <col min="6420" max="6420" width="4.5703125" style="62" customWidth="1"/>
    <col min="6421" max="6424" width="1.140625" style="62" customWidth="1"/>
    <col min="6425" max="6425" width="8" style="62" customWidth="1"/>
    <col min="6426" max="6426" width="3.42578125" style="62" customWidth="1"/>
    <col min="6427" max="6427" width="1.140625" style="62" customWidth="1"/>
    <col min="6428" max="6428" width="1" style="62" customWidth="1"/>
    <col min="6429" max="6429" width="11.5703125" style="62" customWidth="1"/>
    <col min="6430" max="6430" width="3.28515625" style="62" customWidth="1"/>
    <col min="6431" max="6656" width="6.85546875" style="62" customWidth="1"/>
    <col min="6657" max="6657" width="1.140625" style="62" customWidth="1"/>
    <col min="6658" max="6658" width="2.28515625" style="62" customWidth="1"/>
    <col min="6659" max="6659" width="1.140625" style="62" customWidth="1"/>
    <col min="6660" max="6660" width="11.42578125" style="62" customWidth="1"/>
    <col min="6661" max="6661" width="1.140625" style="62" customWidth="1"/>
    <col min="6662" max="6662" width="6.85546875" style="62" customWidth="1"/>
    <col min="6663" max="6664" width="1.140625" style="62" customWidth="1"/>
    <col min="6665" max="6665" width="2.28515625" style="62" customWidth="1"/>
    <col min="6666" max="6666" width="6.85546875" style="62" customWidth="1"/>
    <col min="6667" max="6667" width="1.140625" style="62" customWidth="1"/>
    <col min="6668" max="6668" width="3.42578125" style="62" customWidth="1"/>
    <col min="6669" max="6670" width="2.28515625" style="62" customWidth="1"/>
    <col min="6671" max="6671" width="1.140625" style="62" customWidth="1"/>
    <col min="6672" max="6672" width="4" style="62" customWidth="1"/>
    <col min="6673" max="6673" width="6.28515625" style="62" customWidth="1"/>
    <col min="6674" max="6674" width="1.140625" style="62" customWidth="1"/>
    <col min="6675" max="6675" width="6.85546875" style="62" customWidth="1"/>
    <col min="6676" max="6676" width="4.5703125" style="62" customWidth="1"/>
    <col min="6677" max="6680" width="1.140625" style="62" customWidth="1"/>
    <col min="6681" max="6681" width="8" style="62" customWidth="1"/>
    <col min="6682" max="6682" width="3.42578125" style="62" customWidth="1"/>
    <col min="6683" max="6683" width="1.140625" style="62" customWidth="1"/>
    <col min="6684" max="6684" width="1" style="62" customWidth="1"/>
    <col min="6685" max="6685" width="11.5703125" style="62" customWidth="1"/>
    <col min="6686" max="6686" width="3.28515625" style="62" customWidth="1"/>
    <col min="6687" max="6912" width="6.85546875" style="62" customWidth="1"/>
    <col min="6913" max="6913" width="1.140625" style="62" customWidth="1"/>
    <col min="6914" max="6914" width="2.28515625" style="62" customWidth="1"/>
    <col min="6915" max="6915" width="1.140625" style="62" customWidth="1"/>
    <col min="6916" max="6916" width="11.42578125" style="62" customWidth="1"/>
    <col min="6917" max="6917" width="1.140625" style="62" customWidth="1"/>
    <col min="6918" max="6918" width="6.85546875" style="62" customWidth="1"/>
    <col min="6919" max="6920" width="1.140625" style="62" customWidth="1"/>
    <col min="6921" max="6921" width="2.28515625" style="62" customWidth="1"/>
    <col min="6922" max="6922" width="6.85546875" style="62" customWidth="1"/>
    <col min="6923" max="6923" width="1.140625" style="62" customWidth="1"/>
    <col min="6924" max="6924" width="3.42578125" style="62" customWidth="1"/>
    <col min="6925" max="6926" width="2.28515625" style="62" customWidth="1"/>
    <col min="6927" max="6927" width="1.140625" style="62" customWidth="1"/>
    <col min="6928" max="6928" width="4" style="62" customWidth="1"/>
    <col min="6929" max="6929" width="6.28515625" style="62" customWidth="1"/>
    <col min="6930" max="6930" width="1.140625" style="62" customWidth="1"/>
    <col min="6931" max="6931" width="6.85546875" style="62" customWidth="1"/>
    <col min="6932" max="6932" width="4.5703125" style="62" customWidth="1"/>
    <col min="6933" max="6936" width="1.140625" style="62" customWidth="1"/>
    <col min="6937" max="6937" width="8" style="62" customWidth="1"/>
    <col min="6938" max="6938" width="3.42578125" style="62" customWidth="1"/>
    <col min="6939" max="6939" width="1.140625" style="62" customWidth="1"/>
    <col min="6940" max="6940" width="1" style="62" customWidth="1"/>
    <col min="6941" max="6941" width="11.5703125" style="62" customWidth="1"/>
    <col min="6942" max="6942" width="3.28515625" style="62" customWidth="1"/>
    <col min="6943" max="7168" width="6.85546875" style="62" customWidth="1"/>
    <col min="7169" max="7169" width="1.140625" style="62" customWidth="1"/>
    <col min="7170" max="7170" width="2.28515625" style="62" customWidth="1"/>
    <col min="7171" max="7171" width="1.140625" style="62" customWidth="1"/>
    <col min="7172" max="7172" width="11.42578125" style="62" customWidth="1"/>
    <col min="7173" max="7173" width="1.140625" style="62" customWidth="1"/>
    <col min="7174" max="7174" width="6.85546875" style="62" customWidth="1"/>
    <col min="7175" max="7176" width="1.140625" style="62" customWidth="1"/>
    <col min="7177" max="7177" width="2.28515625" style="62" customWidth="1"/>
    <col min="7178" max="7178" width="6.85546875" style="62" customWidth="1"/>
    <col min="7179" max="7179" width="1.140625" style="62" customWidth="1"/>
    <col min="7180" max="7180" width="3.42578125" style="62" customWidth="1"/>
    <col min="7181" max="7182" width="2.28515625" style="62" customWidth="1"/>
    <col min="7183" max="7183" width="1.140625" style="62" customWidth="1"/>
    <col min="7184" max="7184" width="4" style="62" customWidth="1"/>
    <col min="7185" max="7185" width="6.28515625" style="62" customWidth="1"/>
    <col min="7186" max="7186" width="1.140625" style="62" customWidth="1"/>
    <col min="7187" max="7187" width="6.85546875" style="62" customWidth="1"/>
    <col min="7188" max="7188" width="4.5703125" style="62" customWidth="1"/>
    <col min="7189" max="7192" width="1.140625" style="62" customWidth="1"/>
    <col min="7193" max="7193" width="8" style="62" customWidth="1"/>
    <col min="7194" max="7194" width="3.42578125" style="62" customWidth="1"/>
    <col min="7195" max="7195" width="1.140625" style="62" customWidth="1"/>
    <col min="7196" max="7196" width="1" style="62" customWidth="1"/>
    <col min="7197" max="7197" width="11.5703125" style="62" customWidth="1"/>
    <col min="7198" max="7198" width="3.28515625" style="62" customWidth="1"/>
    <col min="7199" max="7424" width="6.85546875" style="62" customWidth="1"/>
    <col min="7425" max="7425" width="1.140625" style="62" customWidth="1"/>
    <col min="7426" max="7426" width="2.28515625" style="62" customWidth="1"/>
    <col min="7427" max="7427" width="1.140625" style="62" customWidth="1"/>
    <col min="7428" max="7428" width="11.42578125" style="62" customWidth="1"/>
    <col min="7429" max="7429" width="1.140625" style="62" customWidth="1"/>
    <col min="7430" max="7430" width="6.85546875" style="62" customWidth="1"/>
    <col min="7431" max="7432" width="1.140625" style="62" customWidth="1"/>
    <col min="7433" max="7433" width="2.28515625" style="62" customWidth="1"/>
    <col min="7434" max="7434" width="6.85546875" style="62" customWidth="1"/>
    <col min="7435" max="7435" width="1.140625" style="62" customWidth="1"/>
    <col min="7436" max="7436" width="3.42578125" style="62" customWidth="1"/>
    <col min="7437" max="7438" width="2.28515625" style="62" customWidth="1"/>
    <col min="7439" max="7439" width="1.140625" style="62" customWidth="1"/>
    <col min="7440" max="7440" width="4" style="62" customWidth="1"/>
    <col min="7441" max="7441" width="6.28515625" style="62" customWidth="1"/>
    <col min="7442" max="7442" width="1.140625" style="62" customWidth="1"/>
    <col min="7443" max="7443" width="6.85546875" style="62" customWidth="1"/>
    <col min="7444" max="7444" width="4.5703125" style="62" customWidth="1"/>
    <col min="7445" max="7448" width="1.140625" style="62" customWidth="1"/>
    <col min="7449" max="7449" width="8" style="62" customWidth="1"/>
    <col min="7450" max="7450" width="3.42578125" style="62" customWidth="1"/>
    <col min="7451" max="7451" width="1.140625" style="62" customWidth="1"/>
    <col min="7452" max="7452" width="1" style="62" customWidth="1"/>
    <col min="7453" max="7453" width="11.5703125" style="62" customWidth="1"/>
    <col min="7454" max="7454" width="3.28515625" style="62" customWidth="1"/>
    <col min="7455" max="7680" width="6.85546875" style="62" customWidth="1"/>
    <col min="7681" max="7681" width="1.140625" style="62" customWidth="1"/>
    <col min="7682" max="7682" width="2.28515625" style="62" customWidth="1"/>
    <col min="7683" max="7683" width="1.140625" style="62" customWidth="1"/>
    <col min="7684" max="7684" width="11.42578125" style="62" customWidth="1"/>
    <col min="7685" max="7685" width="1.140625" style="62" customWidth="1"/>
    <col min="7686" max="7686" width="6.85546875" style="62" customWidth="1"/>
    <col min="7687" max="7688" width="1.140625" style="62" customWidth="1"/>
    <col min="7689" max="7689" width="2.28515625" style="62" customWidth="1"/>
    <col min="7690" max="7690" width="6.85546875" style="62" customWidth="1"/>
    <col min="7691" max="7691" width="1.140625" style="62" customWidth="1"/>
    <col min="7692" max="7692" width="3.42578125" style="62" customWidth="1"/>
    <col min="7693" max="7694" width="2.28515625" style="62" customWidth="1"/>
    <col min="7695" max="7695" width="1.140625" style="62" customWidth="1"/>
    <col min="7696" max="7696" width="4" style="62" customWidth="1"/>
    <col min="7697" max="7697" width="6.28515625" style="62" customWidth="1"/>
    <col min="7698" max="7698" width="1.140625" style="62" customWidth="1"/>
    <col min="7699" max="7699" width="6.85546875" style="62" customWidth="1"/>
    <col min="7700" max="7700" width="4.5703125" style="62" customWidth="1"/>
    <col min="7701" max="7704" width="1.140625" style="62" customWidth="1"/>
    <col min="7705" max="7705" width="8" style="62" customWidth="1"/>
    <col min="7706" max="7706" width="3.42578125" style="62" customWidth="1"/>
    <col min="7707" max="7707" width="1.140625" style="62" customWidth="1"/>
    <col min="7708" max="7708" width="1" style="62" customWidth="1"/>
    <col min="7709" max="7709" width="11.5703125" style="62" customWidth="1"/>
    <col min="7710" max="7710" width="3.28515625" style="62" customWidth="1"/>
    <col min="7711" max="7936" width="6.85546875" style="62" customWidth="1"/>
    <col min="7937" max="7937" width="1.140625" style="62" customWidth="1"/>
    <col min="7938" max="7938" width="2.28515625" style="62" customWidth="1"/>
    <col min="7939" max="7939" width="1.140625" style="62" customWidth="1"/>
    <col min="7940" max="7940" width="11.42578125" style="62" customWidth="1"/>
    <col min="7941" max="7941" width="1.140625" style="62" customWidth="1"/>
    <col min="7942" max="7942" width="6.85546875" style="62" customWidth="1"/>
    <col min="7943" max="7944" width="1.140625" style="62" customWidth="1"/>
    <col min="7945" max="7945" width="2.28515625" style="62" customWidth="1"/>
    <col min="7946" max="7946" width="6.85546875" style="62" customWidth="1"/>
    <col min="7947" max="7947" width="1.140625" style="62" customWidth="1"/>
    <col min="7948" max="7948" width="3.42578125" style="62" customWidth="1"/>
    <col min="7949" max="7950" width="2.28515625" style="62" customWidth="1"/>
    <col min="7951" max="7951" width="1.140625" style="62" customWidth="1"/>
    <col min="7952" max="7952" width="4" style="62" customWidth="1"/>
    <col min="7953" max="7953" width="6.28515625" style="62" customWidth="1"/>
    <col min="7954" max="7954" width="1.140625" style="62" customWidth="1"/>
    <col min="7955" max="7955" width="6.85546875" style="62" customWidth="1"/>
    <col min="7956" max="7956" width="4.5703125" style="62" customWidth="1"/>
    <col min="7957" max="7960" width="1.140625" style="62" customWidth="1"/>
    <col min="7961" max="7961" width="8" style="62" customWidth="1"/>
    <col min="7962" max="7962" width="3.42578125" style="62" customWidth="1"/>
    <col min="7963" max="7963" width="1.140625" style="62" customWidth="1"/>
    <col min="7964" max="7964" width="1" style="62" customWidth="1"/>
    <col min="7965" max="7965" width="11.5703125" style="62" customWidth="1"/>
    <col min="7966" max="7966" width="3.28515625" style="62" customWidth="1"/>
    <col min="7967" max="8192" width="6.85546875" style="62" customWidth="1"/>
    <col min="8193" max="8193" width="1.140625" style="62" customWidth="1"/>
    <col min="8194" max="8194" width="2.28515625" style="62" customWidth="1"/>
    <col min="8195" max="8195" width="1.140625" style="62" customWidth="1"/>
    <col min="8196" max="8196" width="11.42578125" style="62" customWidth="1"/>
    <col min="8197" max="8197" width="1.140625" style="62" customWidth="1"/>
    <col min="8198" max="8198" width="6.85546875" style="62" customWidth="1"/>
    <col min="8199" max="8200" width="1.140625" style="62" customWidth="1"/>
    <col min="8201" max="8201" width="2.28515625" style="62" customWidth="1"/>
    <col min="8202" max="8202" width="6.85546875" style="62" customWidth="1"/>
    <col min="8203" max="8203" width="1.140625" style="62" customWidth="1"/>
    <col min="8204" max="8204" width="3.42578125" style="62" customWidth="1"/>
    <col min="8205" max="8206" width="2.28515625" style="62" customWidth="1"/>
    <col min="8207" max="8207" width="1.140625" style="62" customWidth="1"/>
    <col min="8208" max="8208" width="4" style="62" customWidth="1"/>
    <col min="8209" max="8209" width="6.28515625" style="62" customWidth="1"/>
    <col min="8210" max="8210" width="1.140625" style="62" customWidth="1"/>
    <col min="8211" max="8211" width="6.85546875" style="62" customWidth="1"/>
    <col min="8212" max="8212" width="4.5703125" style="62" customWidth="1"/>
    <col min="8213" max="8216" width="1.140625" style="62" customWidth="1"/>
    <col min="8217" max="8217" width="8" style="62" customWidth="1"/>
    <col min="8218" max="8218" width="3.42578125" style="62" customWidth="1"/>
    <col min="8219" max="8219" width="1.140625" style="62" customWidth="1"/>
    <col min="8220" max="8220" width="1" style="62" customWidth="1"/>
    <col min="8221" max="8221" width="11.5703125" style="62" customWidth="1"/>
    <col min="8222" max="8222" width="3.28515625" style="62" customWidth="1"/>
    <col min="8223" max="8448" width="6.85546875" style="62" customWidth="1"/>
    <col min="8449" max="8449" width="1.140625" style="62" customWidth="1"/>
    <col min="8450" max="8450" width="2.28515625" style="62" customWidth="1"/>
    <col min="8451" max="8451" width="1.140625" style="62" customWidth="1"/>
    <col min="8452" max="8452" width="11.42578125" style="62" customWidth="1"/>
    <col min="8453" max="8453" width="1.140625" style="62" customWidth="1"/>
    <col min="8454" max="8454" width="6.85546875" style="62" customWidth="1"/>
    <col min="8455" max="8456" width="1.140625" style="62" customWidth="1"/>
    <col min="8457" max="8457" width="2.28515625" style="62" customWidth="1"/>
    <col min="8458" max="8458" width="6.85546875" style="62" customWidth="1"/>
    <col min="8459" max="8459" width="1.140625" style="62" customWidth="1"/>
    <col min="8460" max="8460" width="3.42578125" style="62" customWidth="1"/>
    <col min="8461" max="8462" width="2.28515625" style="62" customWidth="1"/>
    <col min="8463" max="8463" width="1.140625" style="62" customWidth="1"/>
    <col min="8464" max="8464" width="4" style="62" customWidth="1"/>
    <col min="8465" max="8465" width="6.28515625" style="62" customWidth="1"/>
    <col min="8466" max="8466" width="1.140625" style="62" customWidth="1"/>
    <col min="8467" max="8467" width="6.85546875" style="62" customWidth="1"/>
    <col min="8468" max="8468" width="4.5703125" style="62" customWidth="1"/>
    <col min="8469" max="8472" width="1.140625" style="62" customWidth="1"/>
    <col min="8473" max="8473" width="8" style="62" customWidth="1"/>
    <col min="8474" max="8474" width="3.42578125" style="62" customWidth="1"/>
    <col min="8475" max="8475" width="1.140625" style="62" customWidth="1"/>
    <col min="8476" max="8476" width="1" style="62" customWidth="1"/>
    <col min="8477" max="8477" width="11.5703125" style="62" customWidth="1"/>
    <col min="8478" max="8478" width="3.28515625" style="62" customWidth="1"/>
    <col min="8479" max="8704" width="6.85546875" style="62" customWidth="1"/>
    <col min="8705" max="8705" width="1.140625" style="62" customWidth="1"/>
    <col min="8706" max="8706" width="2.28515625" style="62" customWidth="1"/>
    <col min="8707" max="8707" width="1.140625" style="62" customWidth="1"/>
    <col min="8708" max="8708" width="11.42578125" style="62" customWidth="1"/>
    <col min="8709" max="8709" width="1.140625" style="62" customWidth="1"/>
    <col min="8710" max="8710" width="6.85546875" style="62" customWidth="1"/>
    <col min="8711" max="8712" width="1.140625" style="62" customWidth="1"/>
    <col min="8713" max="8713" width="2.28515625" style="62" customWidth="1"/>
    <col min="8714" max="8714" width="6.85546875" style="62" customWidth="1"/>
    <col min="8715" max="8715" width="1.140625" style="62" customWidth="1"/>
    <col min="8716" max="8716" width="3.42578125" style="62" customWidth="1"/>
    <col min="8717" max="8718" width="2.28515625" style="62" customWidth="1"/>
    <col min="8719" max="8719" width="1.140625" style="62" customWidth="1"/>
    <col min="8720" max="8720" width="4" style="62" customWidth="1"/>
    <col min="8721" max="8721" width="6.28515625" style="62" customWidth="1"/>
    <col min="8722" max="8722" width="1.140625" style="62" customWidth="1"/>
    <col min="8723" max="8723" width="6.85546875" style="62" customWidth="1"/>
    <col min="8724" max="8724" width="4.5703125" style="62" customWidth="1"/>
    <col min="8725" max="8728" width="1.140625" style="62" customWidth="1"/>
    <col min="8729" max="8729" width="8" style="62" customWidth="1"/>
    <col min="8730" max="8730" width="3.42578125" style="62" customWidth="1"/>
    <col min="8731" max="8731" width="1.140625" style="62" customWidth="1"/>
    <col min="8732" max="8732" width="1" style="62" customWidth="1"/>
    <col min="8733" max="8733" width="11.5703125" style="62" customWidth="1"/>
    <col min="8734" max="8734" width="3.28515625" style="62" customWidth="1"/>
    <col min="8735" max="8960" width="6.85546875" style="62" customWidth="1"/>
    <col min="8961" max="8961" width="1.140625" style="62" customWidth="1"/>
    <col min="8962" max="8962" width="2.28515625" style="62" customWidth="1"/>
    <col min="8963" max="8963" width="1.140625" style="62" customWidth="1"/>
    <col min="8964" max="8964" width="11.42578125" style="62" customWidth="1"/>
    <col min="8965" max="8965" width="1.140625" style="62" customWidth="1"/>
    <col min="8966" max="8966" width="6.85546875" style="62" customWidth="1"/>
    <col min="8967" max="8968" width="1.140625" style="62" customWidth="1"/>
    <col min="8969" max="8969" width="2.28515625" style="62" customWidth="1"/>
    <col min="8970" max="8970" width="6.85546875" style="62" customWidth="1"/>
    <col min="8971" max="8971" width="1.140625" style="62" customWidth="1"/>
    <col min="8972" max="8972" width="3.42578125" style="62" customWidth="1"/>
    <col min="8973" max="8974" width="2.28515625" style="62" customWidth="1"/>
    <col min="8975" max="8975" width="1.140625" style="62" customWidth="1"/>
    <col min="8976" max="8976" width="4" style="62" customWidth="1"/>
    <col min="8977" max="8977" width="6.28515625" style="62" customWidth="1"/>
    <col min="8978" max="8978" width="1.140625" style="62" customWidth="1"/>
    <col min="8979" max="8979" width="6.85546875" style="62" customWidth="1"/>
    <col min="8980" max="8980" width="4.5703125" style="62" customWidth="1"/>
    <col min="8981" max="8984" width="1.140625" style="62" customWidth="1"/>
    <col min="8985" max="8985" width="8" style="62" customWidth="1"/>
    <col min="8986" max="8986" width="3.42578125" style="62" customWidth="1"/>
    <col min="8987" max="8987" width="1.140625" style="62" customWidth="1"/>
    <col min="8988" max="8988" width="1" style="62" customWidth="1"/>
    <col min="8989" max="8989" width="11.5703125" style="62" customWidth="1"/>
    <col min="8990" max="8990" width="3.28515625" style="62" customWidth="1"/>
    <col min="8991" max="9216" width="6.85546875" style="62" customWidth="1"/>
    <col min="9217" max="9217" width="1.140625" style="62" customWidth="1"/>
    <col min="9218" max="9218" width="2.28515625" style="62" customWidth="1"/>
    <col min="9219" max="9219" width="1.140625" style="62" customWidth="1"/>
    <col min="9220" max="9220" width="11.42578125" style="62" customWidth="1"/>
    <col min="9221" max="9221" width="1.140625" style="62" customWidth="1"/>
    <col min="9222" max="9222" width="6.85546875" style="62" customWidth="1"/>
    <col min="9223" max="9224" width="1.140625" style="62" customWidth="1"/>
    <col min="9225" max="9225" width="2.28515625" style="62" customWidth="1"/>
    <col min="9226" max="9226" width="6.85546875" style="62" customWidth="1"/>
    <col min="9227" max="9227" width="1.140625" style="62" customWidth="1"/>
    <col min="9228" max="9228" width="3.42578125" style="62" customWidth="1"/>
    <col min="9229" max="9230" width="2.28515625" style="62" customWidth="1"/>
    <col min="9231" max="9231" width="1.140625" style="62" customWidth="1"/>
    <col min="9232" max="9232" width="4" style="62" customWidth="1"/>
    <col min="9233" max="9233" width="6.28515625" style="62" customWidth="1"/>
    <col min="9234" max="9234" width="1.140625" style="62" customWidth="1"/>
    <col min="9235" max="9235" width="6.85546875" style="62" customWidth="1"/>
    <col min="9236" max="9236" width="4.5703125" style="62" customWidth="1"/>
    <col min="9237" max="9240" width="1.140625" style="62" customWidth="1"/>
    <col min="9241" max="9241" width="8" style="62" customWidth="1"/>
    <col min="9242" max="9242" width="3.42578125" style="62" customWidth="1"/>
    <col min="9243" max="9243" width="1.140625" style="62" customWidth="1"/>
    <col min="9244" max="9244" width="1" style="62" customWidth="1"/>
    <col min="9245" max="9245" width="11.5703125" style="62" customWidth="1"/>
    <col min="9246" max="9246" width="3.28515625" style="62" customWidth="1"/>
    <col min="9247" max="9472" width="6.85546875" style="62" customWidth="1"/>
    <col min="9473" max="9473" width="1.140625" style="62" customWidth="1"/>
    <col min="9474" max="9474" width="2.28515625" style="62" customWidth="1"/>
    <col min="9475" max="9475" width="1.140625" style="62" customWidth="1"/>
    <col min="9476" max="9476" width="11.42578125" style="62" customWidth="1"/>
    <col min="9477" max="9477" width="1.140625" style="62" customWidth="1"/>
    <col min="9478" max="9478" width="6.85546875" style="62" customWidth="1"/>
    <col min="9479" max="9480" width="1.140625" style="62" customWidth="1"/>
    <col min="9481" max="9481" width="2.28515625" style="62" customWidth="1"/>
    <col min="9482" max="9482" width="6.85546875" style="62" customWidth="1"/>
    <col min="9483" max="9483" width="1.140625" style="62" customWidth="1"/>
    <col min="9484" max="9484" width="3.42578125" style="62" customWidth="1"/>
    <col min="9485" max="9486" width="2.28515625" style="62" customWidth="1"/>
    <col min="9487" max="9487" width="1.140625" style="62" customWidth="1"/>
    <col min="9488" max="9488" width="4" style="62" customWidth="1"/>
    <col min="9489" max="9489" width="6.28515625" style="62" customWidth="1"/>
    <col min="9490" max="9490" width="1.140625" style="62" customWidth="1"/>
    <col min="9491" max="9491" width="6.85546875" style="62" customWidth="1"/>
    <col min="9492" max="9492" width="4.5703125" style="62" customWidth="1"/>
    <col min="9493" max="9496" width="1.140625" style="62" customWidth="1"/>
    <col min="9497" max="9497" width="8" style="62" customWidth="1"/>
    <col min="9498" max="9498" width="3.42578125" style="62" customWidth="1"/>
    <col min="9499" max="9499" width="1.140625" style="62" customWidth="1"/>
    <col min="9500" max="9500" width="1" style="62" customWidth="1"/>
    <col min="9501" max="9501" width="11.5703125" style="62" customWidth="1"/>
    <col min="9502" max="9502" width="3.28515625" style="62" customWidth="1"/>
    <col min="9503" max="9728" width="6.85546875" style="62" customWidth="1"/>
    <col min="9729" max="9729" width="1.140625" style="62" customWidth="1"/>
    <col min="9730" max="9730" width="2.28515625" style="62" customWidth="1"/>
    <col min="9731" max="9731" width="1.140625" style="62" customWidth="1"/>
    <col min="9732" max="9732" width="11.42578125" style="62" customWidth="1"/>
    <col min="9733" max="9733" width="1.140625" style="62" customWidth="1"/>
    <col min="9734" max="9734" width="6.85546875" style="62" customWidth="1"/>
    <col min="9735" max="9736" width="1.140625" style="62" customWidth="1"/>
    <col min="9737" max="9737" width="2.28515625" style="62" customWidth="1"/>
    <col min="9738" max="9738" width="6.85546875" style="62" customWidth="1"/>
    <col min="9739" max="9739" width="1.140625" style="62" customWidth="1"/>
    <col min="9740" max="9740" width="3.42578125" style="62" customWidth="1"/>
    <col min="9741" max="9742" width="2.28515625" style="62" customWidth="1"/>
    <col min="9743" max="9743" width="1.140625" style="62" customWidth="1"/>
    <col min="9744" max="9744" width="4" style="62" customWidth="1"/>
    <col min="9745" max="9745" width="6.28515625" style="62" customWidth="1"/>
    <col min="9746" max="9746" width="1.140625" style="62" customWidth="1"/>
    <col min="9747" max="9747" width="6.85546875" style="62" customWidth="1"/>
    <col min="9748" max="9748" width="4.5703125" style="62" customWidth="1"/>
    <col min="9749" max="9752" width="1.140625" style="62" customWidth="1"/>
    <col min="9753" max="9753" width="8" style="62" customWidth="1"/>
    <col min="9754" max="9754" width="3.42578125" style="62" customWidth="1"/>
    <col min="9755" max="9755" width="1.140625" style="62" customWidth="1"/>
    <col min="9756" max="9756" width="1" style="62" customWidth="1"/>
    <col min="9757" max="9757" width="11.5703125" style="62" customWidth="1"/>
    <col min="9758" max="9758" width="3.28515625" style="62" customWidth="1"/>
    <col min="9759" max="9984" width="6.85546875" style="62" customWidth="1"/>
    <col min="9985" max="9985" width="1.140625" style="62" customWidth="1"/>
    <col min="9986" max="9986" width="2.28515625" style="62" customWidth="1"/>
    <col min="9987" max="9987" width="1.140625" style="62" customWidth="1"/>
    <col min="9988" max="9988" width="11.42578125" style="62" customWidth="1"/>
    <col min="9989" max="9989" width="1.140625" style="62" customWidth="1"/>
    <col min="9990" max="9990" width="6.85546875" style="62" customWidth="1"/>
    <col min="9991" max="9992" width="1.140625" style="62" customWidth="1"/>
    <col min="9993" max="9993" width="2.28515625" style="62" customWidth="1"/>
    <col min="9994" max="9994" width="6.85546875" style="62" customWidth="1"/>
    <col min="9995" max="9995" width="1.140625" style="62" customWidth="1"/>
    <col min="9996" max="9996" width="3.42578125" style="62" customWidth="1"/>
    <col min="9997" max="9998" width="2.28515625" style="62" customWidth="1"/>
    <col min="9999" max="9999" width="1.140625" style="62" customWidth="1"/>
    <col min="10000" max="10000" width="4" style="62" customWidth="1"/>
    <col min="10001" max="10001" width="6.28515625" style="62" customWidth="1"/>
    <col min="10002" max="10002" width="1.140625" style="62" customWidth="1"/>
    <col min="10003" max="10003" width="6.85546875" style="62" customWidth="1"/>
    <col min="10004" max="10004" width="4.5703125" style="62" customWidth="1"/>
    <col min="10005" max="10008" width="1.140625" style="62" customWidth="1"/>
    <col min="10009" max="10009" width="8" style="62" customWidth="1"/>
    <col min="10010" max="10010" width="3.42578125" style="62" customWidth="1"/>
    <col min="10011" max="10011" width="1.140625" style="62" customWidth="1"/>
    <col min="10012" max="10012" width="1" style="62" customWidth="1"/>
    <col min="10013" max="10013" width="11.5703125" style="62" customWidth="1"/>
    <col min="10014" max="10014" width="3.28515625" style="62" customWidth="1"/>
    <col min="10015" max="10240" width="6.85546875" style="62" customWidth="1"/>
    <col min="10241" max="10241" width="1.140625" style="62" customWidth="1"/>
    <col min="10242" max="10242" width="2.28515625" style="62" customWidth="1"/>
    <col min="10243" max="10243" width="1.140625" style="62" customWidth="1"/>
    <col min="10244" max="10244" width="11.42578125" style="62" customWidth="1"/>
    <col min="10245" max="10245" width="1.140625" style="62" customWidth="1"/>
    <col min="10246" max="10246" width="6.85546875" style="62" customWidth="1"/>
    <col min="10247" max="10248" width="1.140625" style="62" customWidth="1"/>
    <col min="10249" max="10249" width="2.28515625" style="62" customWidth="1"/>
    <col min="10250" max="10250" width="6.85546875" style="62" customWidth="1"/>
    <col min="10251" max="10251" width="1.140625" style="62" customWidth="1"/>
    <col min="10252" max="10252" width="3.42578125" style="62" customWidth="1"/>
    <col min="10253" max="10254" width="2.28515625" style="62" customWidth="1"/>
    <col min="10255" max="10255" width="1.140625" style="62" customWidth="1"/>
    <col min="10256" max="10256" width="4" style="62" customWidth="1"/>
    <col min="10257" max="10257" width="6.28515625" style="62" customWidth="1"/>
    <col min="10258" max="10258" width="1.140625" style="62" customWidth="1"/>
    <col min="10259" max="10259" width="6.85546875" style="62" customWidth="1"/>
    <col min="10260" max="10260" width="4.5703125" style="62" customWidth="1"/>
    <col min="10261" max="10264" width="1.140625" style="62" customWidth="1"/>
    <col min="10265" max="10265" width="8" style="62" customWidth="1"/>
    <col min="10266" max="10266" width="3.42578125" style="62" customWidth="1"/>
    <col min="10267" max="10267" width="1.140625" style="62" customWidth="1"/>
    <col min="10268" max="10268" width="1" style="62" customWidth="1"/>
    <col min="10269" max="10269" width="11.5703125" style="62" customWidth="1"/>
    <col min="10270" max="10270" width="3.28515625" style="62" customWidth="1"/>
    <col min="10271" max="10496" width="6.85546875" style="62" customWidth="1"/>
    <col min="10497" max="10497" width="1.140625" style="62" customWidth="1"/>
    <col min="10498" max="10498" width="2.28515625" style="62" customWidth="1"/>
    <col min="10499" max="10499" width="1.140625" style="62" customWidth="1"/>
    <col min="10500" max="10500" width="11.42578125" style="62" customWidth="1"/>
    <col min="10501" max="10501" width="1.140625" style="62" customWidth="1"/>
    <col min="10502" max="10502" width="6.85546875" style="62" customWidth="1"/>
    <col min="10503" max="10504" width="1.140625" style="62" customWidth="1"/>
    <col min="10505" max="10505" width="2.28515625" style="62" customWidth="1"/>
    <col min="10506" max="10506" width="6.85546875" style="62" customWidth="1"/>
    <col min="10507" max="10507" width="1.140625" style="62" customWidth="1"/>
    <col min="10508" max="10508" width="3.42578125" style="62" customWidth="1"/>
    <col min="10509" max="10510" width="2.28515625" style="62" customWidth="1"/>
    <col min="10511" max="10511" width="1.140625" style="62" customWidth="1"/>
    <col min="10512" max="10512" width="4" style="62" customWidth="1"/>
    <col min="10513" max="10513" width="6.28515625" style="62" customWidth="1"/>
    <col min="10514" max="10514" width="1.140625" style="62" customWidth="1"/>
    <col min="10515" max="10515" width="6.85546875" style="62" customWidth="1"/>
    <col min="10516" max="10516" width="4.5703125" style="62" customWidth="1"/>
    <col min="10517" max="10520" width="1.140625" style="62" customWidth="1"/>
    <col min="10521" max="10521" width="8" style="62" customWidth="1"/>
    <col min="10522" max="10522" width="3.42578125" style="62" customWidth="1"/>
    <col min="10523" max="10523" width="1.140625" style="62" customWidth="1"/>
    <col min="10524" max="10524" width="1" style="62" customWidth="1"/>
    <col min="10525" max="10525" width="11.5703125" style="62" customWidth="1"/>
    <col min="10526" max="10526" width="3.28515625" style="62" customWidth="1"/>
    <col min="10527" max="10752" width="6.85546875" style="62" customWidth="1"/>
    <col min="10753" max="10753" width="1.140625" style="62" customWidth="1"/>
    <col min="10754" max="10754" width="2.28515625" style="62" customWidth="1"/>
    <col min="10755" max="10755" width="1.140625" style="62" customWidth="1"/>
    <col min="10756" max="10756" width="11.42578125" style="62" customWidth="1"/>
    <col min="10757" max="10757" width="1.140625" style="62" customWidth="1"/>
    <col min="10758" max="10758" width="6.85546875" style="62" customWidth="1"/>
    <col min="10759" max="10760" width="1.140625" style="62" customWidth="1"/>
    <col min="10761" max="10761" width="2.28515625" style="62" customWidth="1"/>
    <col min="10762" max="10762" width="6.85546875" style="62" customWidth="1"/>
    <col min="10763" max="10763" width="1.140625" style="62" customWidth="1"/>
    <col min="10764" max="10764" width="3.42578125" style="62" customWidth="1"/>
    <col min="10765" max="10766" width="2.28515625" style="62" customWidth="1"/>
    <col min="10767" max="10767" width="1.140625" style="62" customWidth="1"/>
    <col min="10768" max="10768" width="4" style="62" customWidth="1"/>
    <col min="10769" max="10769" width="6.28515625" style="62" customWidth="1"/>
    <col min="10770" max="10770" width="1.140625" style="62" customWidth="1"/>
    <col min="10771" max="10771" width="6.85546875" style="62" customWidth="1"/>
    <col min="10772" max="10772" width="4.5703125" style="62" customWidth="1"/>
    <col min="10773" max="10776" width="1.140625" style="62" customWidth="1"/>
    <col min="10777" max="10777" width="8" style="62" customWidth="1"/>
    <col min="10778" max="10778" width="3.42578125" style="62" customWidth="1"/>
    <col min="10779" max="10779" width="1.140625" style="62" customWidth="1"/>
    <col min="10780" max="10780" width="1" style="62" customWidth="1"/>
    <col min="10781" max="10781" width="11.5703125" style="62" customWidth="1"/>
    <col min="10782" max="10782" width="3.28515625" style="62" customWidth="1"/>
    <col min="10783" max="11008" width="6.85546875" style="62" customWidth="1"/>
    <col min="11009" max="11009" width="1.140625" style="62" customWidth="1"/>
    <col min="11010" max="11010" width="2.28515625" style="62" customWidth="1"/>
    <col min="11011" max="11011" width="1.140625" style="62" customWidth="1"/>
    <col min="11012" max="11012" width="11.42578125" style="62" customWidth="1"/>
    <col min="11013" max="11013" width="1.140625" style="62" customWidth="1"/>
    <col min="11014" max="11014" width="6.85546875" style="62" customWidth="1"/>
    <col min="11015" max="11016" width="1.140625" style="62" customWidth="1"/>
    <col min="11017" max="11017" width="2.28515625" style="62" customWidth="1"/>
    <col min="11018" max="11018" width="6.85546875" style="62" customWidth="1"/>
    <col min="11019" max="11019" width="1.140625" style="62" customWidth="1"/>
    <col min="11020" max="11020" width="3.42578125" style="62" customWidth="1"/>
    <col min="11021" max="11022" width="2.28515625" style="62" customWidth="1"/>
    <col min="11023" max="11023" width="1.140625" style="62" customWidth="1"/>
    <col min="11024" max="11024" width="4" style="62" customWidth="1"/>
    <col min="11025" max="11025" width="6.28515625" style="62" customWidth="1"/>
    <col min="11026" max="11026" width="1.140625" style="62" customWidth="1"/>
    <col min="11027" max="11027" width="6.85546875" style="62" customWidth="1"/>
    <col min="11028" max="11028" width="4.5703125" style="62" customWidth="1"/>
    <col min="11029" max="11032" width="1.140625" style="62" customWidth="1"/>
    <col min="11033" max="11033" width="8" style="62" customWidth="1"/>
    <col min="11034" max="11034" width="3.42578125" style="62" customWidth="1"/>
    <col min="11035" max="11035" width="1.140625" style="62" customWidth="1"/>
    <col min="11036" max="11036" width="1" style="62" customWidth="1"/>
    <col min="11037" max="11037" width="11.5703125" style="62" customWidth="1"/>
    <col min="11038" max="11038" width="3.28515625" style="62" customWidth="1"/>
    <col min="11039" max="11264" width="6.85546875" style="62" customWidth="1"/>
    <col min="11265" max="11265" width="1.140625" style="62" customWidth="1"/>
    <col min="11266" max="11266" width="2.28515625" style="62" customWidth="1"/>
    <col min="11267" max="11267" width="1.140625" style="62" customWidth="1"/>
    <col min="11268" max="11268" width="11.42578125" style="62" customWidth="1"/>
    <col min="11269" max="11269" width="1.140625" style="62" customWidth="1"/>
    <col min="11270" max="11270" width="6.85546875" style="62" customWidth="1"/>
    <col min="11271" max="11272" width="1.140625" style="62" customWidth="1"/>
    <col min="11273" max="11273" width="2.28515625" style="62" customWidth="1"/>
    <col min="11274" max="11274" width="6.85546875" style="62" customWidth="1"/>
    <col min="11275" max="11275" width="1.140625" style="62" customWidth="1"/>
    <col min="11276" max="11276" width="3.42578125" style="62" customWidth="1"/>
    <col min="11277" max="11278" width="2.28515625" style="62" customWidth="1"/>
    <col min="11279" max="11279" width="1.140625" style="62" customWidth="1"/>
    <col min="11280" max="11280" width="4" style="62" customWidth="1"/>
    <col min="11281" max="11281" width="6.28515625" style="62" customWidth="1"/>
    <col min="11282" max="11282" width="1.140625" style="62" customWidth="1"/>
    <col min="11283" max="11283" width="6.85546875" style="62" customWidth="1"/>
    <col min="11284" max="11284" width="4.5703125" style="62" customWidth="1"/>
    <col min="11285" max="11288" width="1.140625" style="62" customWidth="1"/>
    <col min="11289" max="11289" width="8" style="62" customWidth="1"/>
    <col min="11290" max="11290" width="3.42578125" style="62" customWidth="1"/>
    <col min="11291" max="11291" width="1.140625" style="62" customWidth="1"/>
    <col min="11292" max="11292" width="1" style="62" customWidth="1"/>
    <col min="11293" max="11293" width="11.5703125" style="62" customWidth="1"/>
    <col min="11294" max="11294" width="3.28515625" style="62" customWidth="1"/>
    <col min="11295" max="11520" width="6.85546875" style="62" customWidth="1"/>
    <col min="11521" max="11521" width="1.140625" style="62" customWidth="1"/>
    <col min="11522" max="11522" width="2.28515625" style="62" customWidth="1"/>
    <col min="11523" max="11523" width="1.140625" style="62" customWidth="1"/>
    <col min="11524" max="11524" width="11.42578125" style="62" customWidth="1"/>
    <col min="11525" max="11525" width="1.140625" style="62" customWidth="1"/>
    <col min="11526" max="11526" width="6.85546875" style="62" customWidth="1"/>
    <col min="11527" max="11528" width="1.140625" style="62" customWidth="1"/>
    <col min="11529" max="11529" width="2.28515625" style="62" customWidth="1"/>
    <col min="11530" max="11530" width="6.85546875" style="62" customWidth="1"/>
    <col min="11531" max="11531" width="1.140625" style="62" customWidth="1"/>
    <col min="11532" max="11532" width="3.42578125" style="62" customWidth="1"/>
    <col min="11533" max="11534" width="2.28515625" style="62" customWidth="1"/>
    <col min="11535" max="11535" width="1.140625" style="62" customWidth="1"/>
    <col min="11536" max="11536" width="4" style="62" customWidth="1"/>
    <col min="11537" max="11537" width="6.28515625" style="62" customWidth="1"/>
    <col min="11538" max="11538" width="1.140625" style="62" customWidth="1"/>
    <col min="11539" max="11539" width="6.85546875" style="62" customWidth="1"/>
    <col min="11540" max="11540" width="4.5703125" style="62" customWidth="1"/>
    <col min="11541" max="11544" width="1.140625" style="62" customWidth="1"/>
    <col min="11545" max="11545" width="8" style="62" customWidth="1"/>
    <col min="11546" max="11546" width="3.42578125" style="62" customWidth="1"/>
    <col min="11547" max="11547" width="1.140625" style="62" customWidth="1"/>
    <col min="11548" max="11548" width="1" style="62" customWidth="1"/>
    <col min="11549" max="11549" width="11.5703125" style="62" customWidth="1"/>
    <col min="11550" max="11550" width="3.28515625" style="62" customWidth="1"/>
    <col min="11551" max="11776" width="6.85546875" style="62" customWidth="1"/>
    <col min="11777" max="11777" width="1.140625" style="62" customWidth="1"/>
    <col min="11778" max="11778" width="2.28515625" style="62" customWidth="1"/>
    <col min="11779" max="11779" width="1.140625" style="62" customWidth="1"/>
    <col min="11780" max="11780" width="11.42578125" style="62" customWidth="1"/>
    <col min="11781" max="11781" width="1.140625" style="62" customWidth="1"/>
    <col min="11782" max="11782" width="6.85546875" style="62" customWidth="1"/>
    <col min="11783" max="11784" width="1.140625" style="62" customWidth="1"/>
    <col min="11785" max="11785" width="2.28515625" style="62" customWidth="1"/>
    <col min="11786" max="11786" width="6.85546875" style="62" customWidth="1"/>
    <col min="11787" max="11787" width="1.140625" style="62" customWidth="1"/>
    <col min="11788" max="11788" width="3.42578125" style="62" customWidth="1"/>
    <col min="11789" max="11790" width="2.28515625" style="62" customWidth="1"/>
    <col min="11791" max="11791" width="1.140625" style="62" customWidth="1"/>
    <col min="11792" max="11792" width="4" style="62" customWidth="1"/>
    <col min="11793" max="11793" width="6.28515625" style="62" customWidth="1"/>
    <col min="11794" max="11794" width="1.140625" style="62" customWidth="1"/>
    <col min="11795" max="11795" width="6.85546875" style="62" customWidth="1"/>
    <col min="11796" max="11796" width="4.5703125" style="62" customWidth="1"/>
    <col min="11797" max="11800" width="1.140625" style="62" customWidth="1"/>
    <col min="11801" max="11801" width="8" style="62" customWidth="1"/>
    <col min="11802" max="11802" width="3.42578125" style="62" customWidth="1"/>
    <col min="11803" max="11803" width="1.140625" style="62" customWidth="1"/>
    <col min="11804" max="11804" width="1" style="62" customWidth="1"/>
    <col min="11805" max="11805" width="11.5703125" style="62" customWidth="1"/>
    <col min="11806" max="11806" width="3.28515625" style="62" customWidth="1"/>
    <col min="11807" max="12032" width="6.85546875" style="62" customWidth="1"/>
    <col min="12033" max="12033" width="1.140625" style="62" customWidth="1"/>
    <col min="12034" max="12034" width="2.28515625" style="62" customWidth="1"/>
    <col min="12035" max="12035" width="1.140625" style="62" customWidth="1"/>
    <col min="12036" max="12036" width="11.42578125" style="62" customWidth="1"/>
    <col min="12037" max="12037" width="1.140625" style="62" customWidth="1"/>
    <col min="12038" max="12038" width="6.85546875" style="62" customWidth="1"/>
    <col min="12039" max="12040" width="1.140625" style="62" customWidth="1"/>
    <col min="12041" max="12041" width="2.28515625" style="62" customWidth="1"/>
    <col min="12042" max="12042" width="6.85546875" style="62" customWidth="1"/>
    <col min="12043" max="12043" width="1.140625" style="62" customWidth="1"/>
    <col min="12044" max="12044" width="3.42578125" style="62" customWidth="1"/>
    <col min="12045" max="12046" width="2.28515625" style="62" customWidth="1"/>
    <col min="12047" max="12047" width="1.140625" style="62" customWidth="1"/>
    <col min="12048" max="12048" width="4" style="62" customWidth="1"/>
    <col min="12049" max="12049" width="6.28515625" style="62" customWidth="1"/>
    <col min="12050" max="12050" width="1.140625" style="62" customWidth="1"/>
    <col min="12051" max="12051" width="6.85546875" style="62" customWidth="1"/>
    <col min="12052" max="12052" width="4.5703125" style="62" customWidth="1"/>
    <col min="12053" max="12056" width="1.140625" style="62" customWidth="1"/>
    <col min="12057" max="12057" width="8" style="62" customWidth="1"/>
    <col min="12058" max="12058" width="3.42578125" style="62" customWidth="1"/>
    <col min="12059" max="12059" width="1.140625" style="62" customWidth="1"/>
    <col min="12060" max="12060" width="1" style="62" customWidth="1"/>
    <col min="12061" max="12061" width="11.5703125" style="62" customWidth="1"/>
    <col min="12062" max="12062" width="3.28515625" style="62" customWidth="1"/>
    <col min="12063" max="12288" width="6.85546875" style="62" customWidth="1"/>
    <col min="12289" max="12289" width="1.140625" style="62" customWidth="1"/>
    <col min="12290" max="12290" width="2.28515625" style="62" customWidth="1"/>
    <col min="12291" max="12291" width="1.140625" style="62" customWidth="1"/>
    <col min="12292" max="12292" width="11.42578125" style="62" customWidth="1"/>
    <col min="12293" max="12293" width="1.140625" style="62" customWidth="1"/>
    <col min="12294" max="12294" width="6.85546875" style="62" customWidth="1"/>
    <col min="12295" max="12296" width="1.140625" style="62" customWidth="1"/>
    <col min="12297" max="12297" width="2.28515625" style="62" customWidth="1"/>
    <col min="12298" max="12298" width="6.85546875" style="62" customWidth="1"/>
    <col min="12299" max="12299" width="1.140625" style="62" customWidth="1"/>
    <col min="12300" max="12300" width="3.42578125" style="62" customWidth="1"/>
    <col min="12301" max="12302" width="2.28515625" style="62" customWidth="1"/>
    <col min="12303" max="12303" width="1.140625" style="62" customWidth="1"/>
    <col min="12304" max="12304" width="4" style="62" customWidth="1"/>
    <col min="12305" max="12305" width="6.28515625" style="62" customWidth="1"/>
    <col min="12306" max="12306" width="1.140625" style="62" customWidth="1"/>
    <col min="12307" max="12307" width="6.85546875" style="62" customWidth="1"/>
    <col min="12308" max="12308" width="4.5703125" style="62" customWidth="1"/>
    <col min="12309" max="12312" width="1.140625" style="62" customWidth="1"/>
    <col min="12313" max="12313" width="8" style="62" customWidth="1"/>
    <col min="12314" max="12314" width="3.42578125" style="62" customWidth="1"/>
    <col min="12315" max="12315" width="1.140625" style="62" customWidth="1"/>
    <col min="12316" max="12316" width="1" style="62" customWidth="1"/>
    <col min="12317" max="12317" width="11.5703125" style="62" customWidth="1"/>
    <col min="12318" max="12318" width="3.28515625" style="62" customWidth="1"/>
    <col min="12319" max="12544" width="6.85546875" style="62" customWidth="1"/>
    <col min="12545" max="12545" width="1.140625" style="62" customWidth="1"/>
    <col min="12546" max="12546" width="2.28515625" style="62" customWidth="1"/>
    <col min="12547" max="12547" width="1.140625" style="62" customWidth="1"/>
    <col min="12548" max="12548" width="11.42578125" style="62" customWidth="1"/>
    <col min="12549" max="12549" width="1.140625" style="62" customWidth="1"/>
    <col min="12550" max="12550" width="6.85546875" style="62" customWidth="1"/>
    <col min="12551" max="12552" width="1.140625" style="62" customWidth="1"/>
    <col min="12553" max="12553" width="2.28515625" style="62" customWidth="1"/>
    <col min="12554" max="12554" width="6.85546875" style="62" customWidth="1"/>
    <col min="12555" max="12555" width="1.140625" style="62" customWidth="1"/>
    <col min="12556" max="12556" width="3.42578125" style="62" customWidth="1"/>
    <col min="12557" max="12558" width="2.28515625" style="62" customWidth="1"/>
    <col min="12559" max="12559" width="1.140625" style="62" customWidth="1"/>
    <col min="12560" max="12560" width="4" style="62" customWidth="1"/>
    <col min="12561" max="12561" width="6.28515625" style="62" customWidth="1"/>
    <col min="12562" max="12562" width="1.140625" style="62" customWidth="1"/>
    <col min="12563" max="12563" width="6.85546875" style="62" customWidth="1"/>
    <col min="12564" max="12564" width="4.5703125" style="62" customWidth="1"/>
    <col min="12565" max="12568" width="1.140625" style="62" customWidth="1"/>
    <col min="12569" max="12569" width="8" style="62" customWidth="1"/>
    <col min="12570" max="12570" width="3.42578125" style="62" customWidth="1"/>
    <col min="12571" max="12571" width="1.140625" style="62" customWidth="1"/>
    <col min="12572" max="12572" width="1" style="62" customWidth="1"/>
    <col min="12573" max="12573" width="11.5703125" style="62" customWidth="1"/>
    <col min="12574" max="12574" width="3.28515625" style="62" customWidth="1"/>
    <col min="12575" max="12800" width="6.85546875" style="62" customWidth="1"/>
    <col min="12801" max="12801" width="1.140625" style="62" customWidth="1"/>
    <col min="12802" max="12802" width="2.28515625" style="62" customWidth="1"/>
    <col min="12803" max="12803" width="1.140625" style="62" customWidth="1"/>
    <col min="12804" max="12804" width="11.42578125" style="62" customWidth="1"/>
    <col min="12805" max="12805" width="1.140625" style="62" customWidth="1"/>
    <col min="12806" max="12806" width="6.85546875" style="62" customWidth="1"/>
    <col min="12807" max="12808" width="1.140625" style="62" customWidth="1"/>
    <col min="12809" max="12809" width="2.28515625" style="62" customWidth="1"/>
    <col min="12810" max="12810" width="6.85546875" style="62" customWidth="1"/>
    <col min="12811" max="12811" width="1.140625" style="62" customWidth="1"/>
    <col min="12812" max="12812" width="3.42578125" style="62" customWidth="1"/>
    <col min="12813" max="12814" width="2.28515625" style="62" customWidth="1"/>
    <col min="12815" max="12815" width="1.140625" style="62" customWidth="1"/>
    <col min="12816" max="12816" width="4" style="62" customWidth="1"/>
    <col min="12817" max="12817" width="6.28515625" style="62" customWidth="1"/>
    <col min="12818" max="12818" width="1.140625" style="62" customWidth="1"/>
    <col min="12819" max="12819" width="6.85546875" style="62" customWidth="1"/>
    <col min="12820" max="12820" width="4.5703125" style="62" customWidth="1"/>
    <col min="12821" max="12824" width="1.140625" style="62" customWidth="1"/>
    <col min="12825" max="12825" width="8" style="62" customWidth="1"/>
    <col min="12826" max="12826" width="3.42578125" style="62" customWidth="1"/>
    <col min="12827" max="12827" width="1.140625" style="62" customWidth="1"/>
    <col min="12828" max="12828" width="1" style="62" customWidth="1"/>
    <col min="12829" max="12829" width="11.5703125" style="62" customWidth="1"/>
    <col min="12830" max="12830" width="3.28515625" style="62" customWidth="1"/>
    <col min="12831" max="13056" width="6.85546875" style="62" customWidth="1"/>
    <col min="13057" max="13057" width="1.140625" style="62" customWidth="1"/>
    <col min="13058" max="13058" width="2.28515625" style="62" customWidth="1"/>
    <col min="13059" max="13059" width="1.140625" style="62" customWidth="1"/>
    <col min="13060" max="13060" width="11.42578125" style="62" customWidth="1"/>
    <col min="13061" max="13061" width="1.140625" style="62" customWidth="1"/>
    <col min="13062" max="13062" width="6.85546875" style="62" customWidth="1"/>
    <col min="13063" max="13064" width="1.140625" style="62" customWidth="1"/>
    <col min="13065" max="13065" width="2.28515625" style="62" customWidth="1"/>
    <col min="13066" max="13066" width="6.85546875" style="62" customWidth="1"/>
    <col min="13067" max="13067" width="1.140625" style="62" customWidth="1"/>
    <col min="13068" max="13068" width="3.42578125" style="62" customWidth="1"/>
    <col min="13069" max="13070" width="2.28515625" style="62" customWidth="1"/>
    <col min="13071" max="13071" width="1.140625" style="62" customWidth="1"/>
    <col min="13072" max="13072" width="4" style="62" customWidth="1"/>
    <col min="13073" max="13073" width="6.28515625" style="62" customWidth="1"/>
    <col min="13074" max="13074" width="1.140625" style="62" customWidth="1"/>
    <col min="13075" max="13075" width="6.85546875" style="62" customWidth="1"/>
    <col min="13076" max="13076" width="4.5703125" style="62" customWidth="1"/>
    <col min="13077" max="13080" width="1.140625" style="62" customWidth="1"/>
    <col min="13081" max="13081" width="8" style="62" customWidth="1"/>
    <col min="13082" max="13082" width="3.42578125" style="62" customWidth="1"/>
    <col min="13083" max="13083" width="1.140625" style="62" customWidth="1"/>
    <col min="13084" max="13084" width="1" style="62" customWidth="1"/>
    <col min="13085" max="13085" width="11.5703125" style="62" customWidth="1"/>
    <col min="13086" max="13086" width="3.28515625" style="62" customWidth="1"/>
    <col min="13087" max="13312" width="6.85546875" style="62" customWidth="1"/>
    <col min="13313" max="13313" width="1.140625" style="62" customWidth="1"/>
    <col min="13314" max="13314" width="2.28515625" style="62" customWidth="1"/>
    <col min="13315" max="13315" width="1.140625" style="62" customWidth="1"/>
    <col min="13316" max="13316" width="11.42578125" style="62" customWidth="1"/>
    <col min="13317" max="13317" width="1.140625" style="62" customWidth="1"/>
    <col min="13318" max="13318" width="6.85546875" style="62" customWidth="1"/>
    <col min="13319" max="13320" width="1.140625" style="62" customWidth="1"/>
    <col min="13321" max="13321" width="2.28515625" style="62" customWidth="1"/>
    <col min="13322" max="13322" width="6.85546875" style="62" customWidth="1"/>
    <col min="13323" max="13323" width="1.140625" style="62" customWidth="1"/>
    <col min="13324" max="13324" width="3.42578125" style="62" customWidth="1"/>
    <col min="13325" max="13326" width="2.28515625" style="62" customWidth="1"/>
    <col min="13327" max="13327" width="1.140625" style="62" customWidth="1"/>
    <col min="13328" max="13328" width="4" style="62" customWidth="1"/>
    <col min="13329" max="13329" width="6.28515625" style="62" customWidth="1"/>
    <col min="13330" max="13330" width="1.140625" style="62" customWidth="1"/>
    <col min="13331" max="13331" width="6.85546875" style="62" customWidth="1"/>
    <col min="13332" max="13332" width="4.5703125" style="62" customWidth="1"/>
    <col min="13333" max="13336" width="1.140625" style="62" customWidth="1"/>
    <col min="13337" max="13337" width="8" style="62" customWidth="1"/>
    <col min="13338" max="13338" width="3.42578125" style="62" customWidth="1"/>
    <col min="13339" max="13339" width="1.140625" style="62" customWidth="1"/>
    <col min="13340" max="13340" width="1" style="62" customWidth="1"/>
    <col min="13341" max="13341" width="11.5703125" style="62" customWidth="1"/>
    <col min="13342" max="13342" width="3.28515625" style="62" customWidth="1"/>
    <col min="13343" max="13568" width="6.85546875" style="62" customWidth="1"/>
    <col min="13569" max="13569" width="1.140625" style="62" customWidth="1"/>
    <col min="13570" max="13570" width="2.28515625" style="62" customWidth="1"/>
    <col min="13571" max="13571" width="1.140625" style="62" customWidth="1"/>
    <col min="13572" max="13572" width="11.42578125" style="62" customWidth="1"/>
    <col min="13573" max="13573" width="1.140625" style="62" customWidth="1"/>
    <col min="13574" max="13574" width="6.85546875" style="62" customWidth="1"/>
    <col min="13575" max="13576" width="1.140625" style="62" customWidth="1"/>
    <col min="13577" max="13577" width="2.28515625" style="62" customWidth="1"/>
    <col min="13578" max="13578" width="6.85546875" style="62" customWidth="1"/>
    <col min="13579" max="13579" width="1.140625" style="62" customWidth="1"/>
    <col min="13580" max="13580" width="3.42578125" style="62" customWidth="1"/>
    <col min="13581" max="13582" width="2.28515625" style="62" customWidth="1"/>
    <col min="13583" max="13583" width="1.140625" style="62" customWidth="1"/>
    <col min="13584" max="13584" width="4" style="62" customWidth="1"/>
    <col min="13585" max="13585" width="6.28515625" style="62" customWidth="1"/>
    <col min="13586" max="13586" width="1.140625" style="62" customWidth="1"/>
    <col min="13587" max="13587" width="6.85546875" style="62" customWidth="1"/>
    <col min="13588" max="13588" width="4.5703125" style="62" customWidth="1"/>
    <col min="13589" max="13592" width="1.140625" style="62" customWidth="1"/>
    <col min="13593" max="13593" width="8" style="62" customWidth="1"/>
    <col min="13594" max="13594" width="3.42578125" style="62" customWidth="1"/>
    <col min="13595" max="13595" width="1.140625" style="62" customWidth="1"/>
    <col min="13596" max="13596" width="1" style="62" customWidth="1"/>
    <col min="13597" max="13597" width="11.5703125" style="62" customWidth="1"/>
    <col min="13598" max="13598" width="3.28515625" style="62" customWidth="1"/>
    <col min="13599" max="13824" width="6.85546875" style="62" customWidth="1"/>
    <col min="13825" max="13825" width="1.140625" style="62" customWidth="1"/>
    <col min="13826" max="13826" width="2.28515625" style="62" customWidth="1"/>
    <col min="13827" max="13827" width="1.140625" style="62" customWidth="1"/>
    <col min="13828" max="13828" width="11.42578125" style="62" customWidth="1"/>
    <col min="13829" max="13829" width="1.140625" style="62" customWidth="1"/>
    <col min="13830" max="13830" width="6.85546875" style="62" customWidth="1"/>
    <col min="13831" max="13832" width="1.140625" style="62" customWidth="1"/>
    <col min="13833" max="13833" width="2.28515625" style="62" customWidth="1"/>
    <col min="13834" max="13834" width="6.85546875" style="62" customWidth="1"/>
    <col min="13835" max="13835" width="1.140625" style="62" customWidth="1"/>
    <col min="13836" max="13836" width="3.42578125" style="62" customWidth="1"/>
    <col min="13837" max="13838" width="2.28515625" style="62" customWidth="1"/>
    <col min="13839" max="13839" width="1.140625" style="62" customWidth="1"/>
    <col min="13840" max="13840" width="4" style="62" customWidth="1"/>
    <col min="13841" max="13841" width="6.28515625" style="62" customWidth="1"/>
    <col min="13842" max="13842" width="1.140625" style="62" customWidth="1"/>
    <col min="13843" max="13843" width="6.85546875" style="62" customWidth="1"/>
    <col min="13844" max="13844" width="4.5703125" style="62" customWidth="1"/>
    <col min="13845" max="13848" width="1.140625" style="62" customWidth="1"/>
    <col min="13849" max="13849" width="8" style="62" customWidth="1"/>
    <col min="13850" max="13850" width="3.42578125" style="62" customWidth="1"/>
    <col min="13851" max="13851" width="1.140625" style="62" customWidth="1"/>
    <col min="13852" max="13852" width="1" style="62" customWidth="1"/>
    <col min="13853" max="13853" width="11.5703125" style="62" customWidth="1"/>
    <col min="13854" max="13854" width="3.28515625" style="62" customWidth="1"/>
    <col min="13855" max="14080" width="6.85546875" style="62" customWidth="1"/>
    <col min="14081" max="14081" width="1.140625" style="62" customWidth="1"/>
    <col min="14082" max="14082" width="2.28515625" style="62" customWidth="1"/>
    <col min="14083" max="14083" width="1.140625" style="62" customWidth="1"/>
    <col min="14084" max="14084" width="11.42578125" style="62" customWidth="1"/>
    <col min="14085" max="14085" width="1.140625" style="62" customWidth="1"/>
    <col min="14086" max="14086" width="6.85546875" style="62" customWidth="1"/>
    <col min="14087" max="14088" width="1.140625" style="62" customWidth="1"/>
    <col min="14089" max="14089" width="2.28515625" style="62" customWidth="1"/>
    <col min="14090" max="14090" width="6.85546875" style="62" customWidth="1"/>
    <col min="14091" max="14091" width="1.140625" style="62" customWidth="1"/>
    <col min="14092" max="14092" width="3.42578125" style="62" customWidth="1"/>
    <col min="14093" max="14094" width="2.28515625" style="62" customWidth="1"/>
    <col min="14095" max="14095" width="1.140625" style="62" customWidth="1"/>
    <col min="14096" max="14096" width="4" style="62" customWidth="1"/>
    <col min="14097" max="14097" width="6.28515625" style="62" customWidth="1"/>
    <col min="14098" max="14098" width="1.140625" style="62" customWidth="1"/>
    <col min="14099" max="14099" width="6.85546875" style="62" customWidth="1"/>
    <col min="14100" max="14100" width="4.5703125" style="62" customWidth="1"/>
    <col min="14101" max="14104" width="1.140625" style="62" customWidth="1"/>
    <col min="14105" max="14105" width="8" style="62" customWidth="1"/>
    <col min="14106" max="14106" width="3.42578125" style="62" customWidth="1"/>
    <col min="14107" max="14107" width="1.140625" style="62" customWidth="1"/>
    <col min="14108" max="14108" width="1" style="62" customWidth="1"/>
    <col min="14109" max="14109" width="11.5703125" style="62" customWidth="1"/>
    <col min="14110" max="14110" width="3.28515625" style="62" customWidth="1"/>
    <col min="14111" max="14336" width="6.85546875" style="62" customWidth="1"/>
    <col min="14337" max="14337" width="1.140625" style="62" customWidth="1"/>
    <col min="14338" max="14338" width="2.28515625" style="62" customWidth="1"/>
    <col min="14339" max="14339" width="1.140625" style="62" customWidth="1"/>
    <col min="14340" max="14340" width="11.42578125" style="62" customWidth="1"/>
    <col min="14341" max="14341" width="1.140625" style="62" customWidth="1"/>
    <col min="14342" max="14342" width="6.85546875" style="62" customWidth="1"/>
    <col min="14343" max="14344" width="1.140625" style="62" customWidth="1"/>
    <col min="14345" max="14345" width="2.28515625" style="62" customWidth="1"/>
    <col min="14346" max="14346" width="6.85546875" style="62" customWidth="1"/>
    <col min="14347" max="14347" width="1.140625" style="62" customWidth="1"/>
    <col min="14348" max="14348" width="3.42578125" style="62" customWidth="1"/>
    <col min="14349" max="14350" width="2.28515625" style="62" customWidth="1"/>
    <col min="14351" max="14351" width="1.140625" style="62" customWidth="1"/>
    <col min="14352" max="14352" width="4" style="62" customWidth="1"/>
    <col min="14353" max="14353" width="6.28515625" style="62" customWidth="1"/>
    <col min="14354" max="14354" width="1.140625" style="62" customWidth="1"/>
    <col min="14355" max="14355" width="6.85546875" style="62" customWidth="1"/>
    <col min="14356" max="14356" width="4.5703125" style="62" customWidth="1"/>
    <col min="14357" max="14360" width="1.140625" style="62" customWidth="1"/>
    <col min="14361" max="14361" width="8" style="62" customWidth="1"/>
    <col min="14362" max="14362" width="3.42578125" style="62" customWidth="1"/>
    <col min="14363" max="14363" width="1.140625" style="62" customWidth="1"/>
    <col min="14364" max="14364" width="1" style="62" customWidth="1"/>
    <col min="14365" max="14365" width="11.5703125" style="62" customWidth="1"/>
    <col min="14366" max="14366" width="3.28515625" style="62" customWidth="1"/>
    <col min="14367" max="14592" width="6.85546875" style="62" customWidth="1"/>
    <col min="14593" max="14593" width="1.140625" style="62" customWidth="1"/>
    <col min="14594" max="14594" width="2.28515625" style="62" customWidth="1"/>
    <col min="14595" max="14595" width="1.140625" style="62" customWidth="1"/>
    <col min="14596" max="14596" width="11.42578125" style="62" customWidth="1"/>
    <col min="14597" max="14597" width="1.140625" style="62" customWidth="1"/>
    <col min="14598" max="14598" width="6.85546875" style="62" customWidth="1"/>
    <col min="14599" max="14600" width="1.140625" style="62" customWidth="1"/>
    <col min="14601" max="14601" width="2.28515625" style="62" customWidth="1"/>
    <col min="14602" max="14602" width="6.85546875" style="62" customWidth="1"/>
    <col min="14603" max="14603" width="1.140625" style="62" customWidth="1"/>
    <col min="14604" max="14604" width="3.42578125" style="62" customWidth="1"/>
    <col min="14605" max="14606" width="2.28515625" style="62" customWidth="1"/>
    <col min="14607" max="14607" width="1.140625" style="62" customWidth="1"/>
    <col min="14608" max="14608" width="4" style="62" customWidth="1"/>
    <col min="14609" max="14609" width="6.28515625" style="62" customWidth="1"/>
    <col min="14610" max="14610" width="1.140625" style="62" customWidth="1"/>
    <col min="14611" max="14611" width="6.85546875" style="62" customWidth="1"/>
    <col min="14612" max="14612" width="4.5703125" style="62" customWidth="1"/>
    <col min="14613" max="14616" width="1.140625" style="62" customWidth="1"/>
    <col min="14617" max="14617" width="8" style="62" customWidth="1"/>
    <col min="14618" max="14618" width="3.42578125" style="62" customWidth="1"/>
    <col min="14619" max="14619" width="1.140625" style="62" customWidth="1"/>
    <col min="14620" max="14620" width="1" style="62" customWidth="1"/>
    <col min="14621" max="14621" width="11.5703125" style="62" customWidth="1"/>
    <col min="14622" max="14622" width="3.28515625" style="62" customWidth="1"/>
    <col min="14623" max="14848" width="6.85546875" style="62" customWidth="1"/>
    <col min="14849" max="14849" width="1.140625" style="62" customWidth="1"/>
    <col min="14850" max="14850" width="2.28515625" style="62" customWidth="1"/>
    <col min="14851" max="14851" width="1.140625" style="62" customWidth="1"/>
    <col min="14852" max="14852" width="11.42578125" style="62" customWidth="1"/>
    <col min="14853" max="14853" width="1.140625" style="62" customWidth="1"/>
    <col min="14854" max="14854" width="6.85546875" style="62" customWidth="1"/>
    <col min="14855" max="14856" width="1.140625" style="62" customWidth="1"/>
    <col min="14857" max="14857" width="2.28515625" style="62" customWidth="1"/>
    <col min="14858" max="14858" width="6.85546875" style="62" customWidth="1"/>
    <col min="14859" max="14859" width="1.140625" style="62" customWidth="1"/>
    <col min="14860" max="14860" width="3.42578125" style="62" customWidth="1"/>
    <col min="14861" max="14862" width="2.28515625" style="62" customWidth="1"/>
    <col min="14863" max="14863" width="1.140625" style="62" customWidth="1"/>
    <col min="14864" max="14864" width="4" style="62" customWidth="1"/>
    <col min="14865" max="14865" width="6.28515625" style="62" customWidth="1"/>
    <col min="14866" max="14866" width="1.140625" style="62" customWidth="1"/>
    <col min="14867" max="14867" width="6.85546875" style="62" customWidth="1"/>
    <col min="14868" max="14868" width="4.5703125" style="62" customWidth="1"/>
    <col min="14869" max="14872" width="1.140625" style="62" customWidth="1"/>
    <col min="14873" max="14873" width="8" style="62" customWidth="1"/>
    <col min="14874" max="14874" width="3.42578125" style="62" customWidth="1"/>
    <col min="14875" max="14875" width="1.140625" style="62" customWidth="1"/>
    <col min="14876" max="14876" width="1" style="62" customWidth="1"/>
    <col min="14877" max="14877" width="11.5703125" style="62" customWidth="1"/>
    <col min="14878" max="14878" width="3.28515625" style="62" customWidth="1"/>
    <col min="14879" max="15104" width="6.85546875" style="62" customWidth="1"/>
    <col min="15105" max="15105" width="1.140625" style="62" customWidth="1"/>
    <col min="15106" max="15106" width="2.28515625" style="62" customWidth="1"/>
    <col min="15107" max="15107" width="1.140625" style="62" customWidth="1"/>
    <col min="15108" max="15108" width="11.42578125" style="62" customWidth="1"/>
    <col min="15109" max="15109" width="1.140625" style="62" customWidth="1"/>
    <col min="15110" max="15110" width="6.85546875" style="62" customWidth="1"/>
    <col min="15111" max="15112" width="1.140625" style="62" customWidth="1"/>
    <col min="15113" max="15113" width="2.28515625" style="62" customWidth="1"/>
    <col min="15114" max="15114" width="6.85546875" style="62" customWidth="1"/>
    <col min="15115" max="15115" width="1.140625" style="62" customWidth="1"/>
    <col min="15116" max="15116" width="3.42578125" style="62" customWidth="1"/>
    <col min="15117" max="15118" width="2.28515625" style="62" customWidth="1"/>
    <col min="15119" max="15119" width="1.140625" style="62" customWidth="1"/>
    <col min="15120" max="15120" width="4" style="62" customWidth="1"/>
    <col min="15121" max="15121" width="6.28515625" style="62" customWidth="1"/>
    <col min="15122" max="15122" width="1.140625" style="62" customWidth="1"/>
    <col min="15123" max="15123" width="6.85546875" style="62" customWidth="1"/>
    <col min="15124" max="15124" width="4.5703125" style="62" customWidth="1"/>
    <col min="15125" max="15128" width="1.140625" style="62" customWidth="1"/>
    <col min="15129" max="15129" width="8" style="62" customWidth="1"/>
    <col min="15130" max="15130" width="3.42578125" style="62" customWidth="1"/>
    <col min="15131" max="15131" width="1.140625" style="62" customWidth="1"/>
    <col min="15132" max="15132" width="1" style="62" customWidth="1"/>
    <col min="15133" max="15133" width="11.5703125" style="62" customWidth="1"/>
    <col min="15134" max="15134" width="3.28515625" style="62" customWidth="1"/>
    <col min="15135" max="15360" width="6.85546875" style="62" customWidth="1"/>
    <col min="15361" max="15361" width="1.140625" style="62" customWidth="1"/>
    <col min="15362" max="15362" width="2.28515625" style="62" customWidth="1"/>
    <col min="15363" max="15363" width="1.140625" style="62" customWidth="1"/>
    <col min="15364" max="15364" width="11.42578125" style="62" customWidth="1"/>
    <col min="15365" max="15365" width="1.140625" style="62" customWidth="1"/>
    <col min="15366" max="15366" width="6.85546875" style="62" customWidth="1"/>
    <col min="15367" max="15368" width="1.140625" style="62" customWidth="1"/>
    <col min="15369" max="15369" width="2.28515625" style="62" customWidth="1"/>
    <col min="15370" max="15370" width="6.85546875" style="62" customWidth="1"/>
    <col min="15371" max="15371" width="1.140625" style="62" customWidth="1"/>
    <col min="15372" max="15372" width="3.42578125" style="62" customWidth="1"/>
    <col min="15373" max="15374" width="2.28515625" style="62" customWidth="1"/>
    <col min="15375" max="15375" width="1.140625" style="62" customWidth="1"/>
    <col min="15376" max="15376" width="4" style="62" customWidth="1"/>
    <col min="15377" max="15377" width="6.28515625" style="62" customWidth="1"/>
    <col min="15378" max="15378" width="1.140625" style="62" customWidth="1"/>
    <col min="15379" max="15379" width="6.85546875" style="62" customWidth="1"/>
    <col min="15380" max="15380" width="4.5703125" style="62" customWidth="1"/>
    <col min="15381" max="15384" width="1.140625" style="62" customWidth="1"/>
    <col min="15385" max="15385" width="8" style="62" customWidth="1"/>
    <col min="15386" max="15386" width="3.42578125" style="62" customWidth="1"/>
    <col min="15387" max="15387" width="1.140625" style="62" customWidth="1"/>
    <col min="15388" max="15388" width="1" style="62" customWidth="1"/>
    <col min="15389" max="15389" width="11.5703125" style="62" customWidth="1"/>
    <col min="15390" max="15390" width="3.28515625" style="62" customWidth="1"/>
    <col min="15391" max="15616" width="6.85546875" style="62" customWidth="1"/>
    <col min="15617" max="15617" width="1.140625" style="62" customWidth="1"/>
    <col min="15618" max="15618" width="2.28515625" style="62" customWidth="1"/>
    <col min="15619" max="15619" width="1.140625" style="62" customWidth="1"/>
    <col min="15620" max="15620" width="11.42578125" style="62" customWidth="1"/>
    <col min="15621" max="15621" width="1.140625" style="62" customWidth="1"/>
    <col min="15622" max="15622" width="6.85546875" style="62" customWidth="1"/>
    <col min="15623" max="15624" width="1.140625" style="62" customWidth="1"/>
    <col min="15625" max="15625" width="2.28515625" style="62" customWidth="1"/>
    <col min="15626" max="15626" width="6.85546875" style="62" customWidth="1"/>
    <col min="15627" max="15627" width="1.140625" style="62" customWidth="1"/>
    <col min="15628" max="15628" width="3.42578125" style="62" customWidth="1"/>
    <col min="15629" max="15630" width="2.28515625" style="62" customWidth="1"/>
    <col min="15631" max="15631" width="1.140625" style="62" customWidth="1"/>
    <col min="15632" max="15632" width="4" style="62" customWidth="1"/>
    <col min="15633" max="15633" width="6.28515625" style="62" customWidth="1"/>
    <col min="15634" max="15634" width="1.140625" style="62" customWidth="1"/>
    <col min="15635" max="15635" width="6.85546875" style="62" customWidth="1"/>
    <col min="15636" max="15636" width="4.5703125" style="62" customWidth="1"/>
    <col min="15637" max="15640" width="1.140625" style="62" customWidth="1"/>
    <col min="15641" max="15641" width="8" style="62" customWidth="1"/>
    <col min="15642" max="15642" width="3.42578125" style="62" customWidth="1"/>
    <col min="15643" max="15643" width="1.140625" style="62" customWidth="1"/>
    <col min="15644" max="15644" width="1" style="62" customWidth="1"/>
    <col min="15645" max="15645" width="11.5703125" style="62" customWidth="1"/>
    <col min="15646" max="15646" width="3.28515625" style="62" customWidth="1"/>
    <col min="15647" max="15872" width="6.85546875" style="62" customWidth="1"/>
    <col min="15873" max="15873" width="1.140625" style="62" customWidth="1"/>
    <col min="15874" max="15874" width="2.28515625" style="62" customWidth="1"/>
    <col min="15875" max="15875" width="1.140625" style="62" customWidth="1"/>
    <col min="15876" max="15876" width="11.42578125" style="62" customWidth="1"/>
    <col min="15877" max="15877" width="1.140625" style="62" customWidth="1"/>
    <col min="15878" max="15878" width="6.85546875" style="62" customWidth="1"/>
    <col min="15879" max="15880" width="1.140625" style="62" customWidth="1"/>
    <col min="15881" max="15881" width="2.28515625" style="62" customWidth="1"/>
    <col min="15882" max="15882" width="6.85546875" style="62" customWidth="1"/>
    <col min="15883" max="15883" width="1.140625" style="62" customWidth="1"/>
    <col min="15884" max="15884" width="3.42578125" style="62" customWidth="1"/>
    <col min="15885" max="15886" width="2.28515625" style="62" customWidth="1"/>
    <col min="15887" max="15887" width="1.140625" style="62" customWidth="1"/>
    <col min="15888" max="15888" width="4" style="62" customWidth="1"/>
    <col min="15889" max="15889" width="6.28515625" style="62" customWidth="1"/>
    <col min="15890" max="15890" width="1.140625" style="62" customWidth="1"/>
    <col min="15891" max="15891" width="6.85546875" style="62" customWidth="1"/>
    <col min="15892" max="15892" width="4.5703125" style="62" customWidth="1"/>
    <col min="15893" max="15896" width="1.140625" style="62" customWidth="1"/>
    <col min="15897" max="15897" width="8" style="62" customWidth="1"/>
    <col min="15898" max="15898" width="3.42578125" style="62" customWidth="1"/>
    <col min="15899" max="15899" width="1.140625" style="62" customWidth="1"/>
    <col min="15900" max="15900" width="1" style="62" customWidth="1"/>
    <col min="15901" max="15901" width="11.5703125" style="62" customWidth="1"/>
    <col min="15902" max="15902" width="3.28515625" style="62" customWidth="1"/>
    <col min="15903" max="16128" width="6.85546875" style="62" customWidth="1"/>
    <col min="16129" max="16129" width="1.140625" style="62" customWidth="1"/>
    <col min="16130" max="16130" width="2.28515625" style="62" customWidth="1"/>
    <col min="16131" max="16131" width="1.140625" style="62" customWidth="1"/>
    <col min="16132" max="16132" width="11.42578125" style="62" customWidth="1"/>
    <col min="16133" max="16133" width="1.140625" style="62" customWidth="1"/>
    <col min="16134" max="16134" width="6.85546875" style="62" customWidth="1"/>
    <col min="16135" max="16136" width="1.140625" style="62" customWidth="1"/>
    <col min="16137" max="16137" width="2.28515625" style="62" customWidth="1"/>
    <col min="16138" max="16138" width="6.85546875" style="62" customWidth="1"/>
    <col min="16139" max="16139" width="1.140625" style="62" customWidth="1"/>
    <col min="16140" max="16140" width="3.42578125" style="62" customWidth="1"/>
    <col min="16141" max="16142" width="2.28515625" style="62" customWidth="1"/>
    <col min="16143" max="16143" width="1.140625" style="62" customWidth="1"/>
    <col min="16144" max="16144" width="4" style="62" customWidth="1"/>
    <col min="16145" max="16145" width="6.28515625" style="62" customWidth="1"/>
    <col min="16146" max="16146" width="1.140625" style="62" customWidth="1"/>
    <col min="16147" max="16147" width="6.85546875" style="62" customWidth="1"/>
    <col min="16148" max="16148" width="4.5703125" style="62" customWidth="1"/>
    <col min="16149" max="16152" width="1.140625" style="62" customWidth="1"/>
    <col min="16153" max="16153" width="8" style="62" customWidth="1"/>
    <col min="16154" max="16154" width="3.42578125" style="62" customWidth="1"/>
    <col min="16155" max="16155" width="1.140625" style="62" customWidth="1"/>
    <col min="16156" max="16156" width="1" style="62" customWidth="1"/>
    <col min="16157" max="16157" width="11.5703125" style="62" customWidth="1"/>
    <col min="16158" max="16158" width="3.28515625" style="62" customWidth="1"/>
    <col min="16159" max="16384" width="6.85546875" style="62" customWidth="1"/>
  </cols>
  <sheetData>
    <row r="1" spans="1:30" ht="25.5" customHeight="1">
      <c r="C1" s="201" t="s">
        <v>35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30" ht="7.5" customHeight="1"/>
    <row r="3" spans="1:30" ht="18.75" customHeight="1">
      <c r="I3" s="215" t="s">
        <v>36</v>
      </c>
      <c r="J3" s="215"/>
      <c r="K3" s="215"/>
      <c r="L3" s="215"/>
      <c r="M3" s="215"/>
      <c r="N3" s="215"/>
      <c r="O3" s="215"/>
      <c r="P3" s="215"/>
      <c r="S3" s="216" t="s">
        <v>37</v>
      </c>
      <c r="T3" s="216"/>
      <c r="U3" s="216"/>
      <c r="V3" s="216"/>
      <c r="W3" s="216"/>
      <c r="X3" s="216"/>
      <c r="Y3" s="216"/>
    </row>
    <row r="4" spans="1:30" ht="6.75" customHeight="1"/>
    <row r="5" spans="1:30" ht="14.25" customHeight="1">
      <c r="A5" s="211" t="s">
        <v>38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30">
      <c r="B6" s="212" t="s">
        <v>39</v>
      </c>
      <c r="C6" s="212"/>
      <c r="D6" s="212"/>
      <c r="F6" s="212" t="s">
        <v>40</v>
      </c>
      <c r="G6" s="212"/>
      <c r="H6" s="212"/>
      <c r="I6" s="212"/>
      <c r="J6" s="212" t="s">
        <v>41</v>
      </c>
      <c r="K6" s="212"/>
      <c r="L6" s="212"/>
      <c r="N6" s="212" t="s">
        <v>42</v>
      </c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C6" s="213" t="s">
        <v>43</v>
      </c>
      <c r="AD6" s="213"/>
    </row>
    <row r="7" spans="1:30">
      <c r="B7" s="197" t="s">
        <v>44</v>
      </c>
      <c r="C7" s="197"/>
      <c r="D7" s="197"/>
      <c r="F7" s="197" t="s">
        <v>45</v>
      </c>
      <c r="G7" s="197"/>
      <c r="H7" s="197"/>
      <c r="I7" s="197"/>
      <c r="J7" s="197" t="s">
        <v>46</v>
      </c>
      <c r="K7" s="197"/>
      <c r="L7" s="197"/>
      <c r="N7" s="197" t="s">
        <v>47</v>
      </c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C7" s="209">
        <v>-7800</v>
      </c>
      <c r="AD7" s="209"/>
    </row>
    <row r="8" spans="1:30">
      <c r="C8" s="63" t="s">
        <v>1</v>
      </c>
      <c r="G8" s="63" t="s">
        <v>1</v>
      </c>
      <c r="K8" s="63" t="s">
        <v>1</v>
      </c>
      <c r="O8" s="210" t="s">
        <v>48</v>
      </c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4">
        <v>-1800</v>
      </c>
      <c r="AD8" s="214"/>
    </row>
    <row r="9" spans="1:30">
      <c r="C9" s="63" t="s">
        <v>1</v>
      </c>
      <c r="G9" s="63" t="s">
        <v>1</v>
      </c>
      <c r="K9" s="63" t="s">
        <v>1</v>
      </c>
      <c r="O9" s="210" t="s">
        <v>49</v>
      </c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4">
        <v>-2100</v>
      </c>
      <c r="AD9" s="214"/>
    </row>
    <row r="10" spans="1:30">
      <c r="C10" s="63" t="s">
        <v>1</v>
      </c>
      <c r="G10" s="63" t="s">
        <v>1</v>
      </c>
      <c r="K10" s="63" t="s">
        <v>1</v>
      </c>
      <c r="O10" s="210" t="s">
        <v>48</v>
      </c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4">
        <v>-1800</v>
      </c>
      <c r="AD10" s="214"/>
    </row>
    <row r="11" spans="1:30">
      <c r="C11" s="63" t="s">
        <v>1</v>
      </c>
      <c r="G11" s="63" t="s">
        <v>1</v>
      </c>
      <c r="K11" s="63" t="s">
        <v>1</v>
      </c>
      <c r="O11" s="210" t="s">
        <v>50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4">
        <v>-2100</v>
      </c>
      <c r="AD11" s="214"/>
    </row>
    <row r="12" spans="1:30">
      <c r="B12" s="197" t="s">
        <v>51</v>
      </c>
      <c r="C12" s="197"/>
      <c r="D12" s="197"/>
      <c r="F12" s="197" t="s">
        <v>52</v>
      </c>
      <c r="G12" s="197"/>
      <c r="H12" s="197"/>
      <c r="I12" s="197"/>
      <c r="J12" s="197" t="s">
        <v>53</v>
      </c>
      <c r="K12" s="197"/>
      <c r="L12" s="197"/>
      <c r="N12" s="197" t="s">
        <v>54</v>
      </c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C12" s="209">
        <v>3578.88</v>
      </c>
      <c r="AD12" s="209"/>
    </row>
    <row r="13" spans="1:30">
      <c r="C13" s="63" t="s">
        <v>1</v>
      </c>
      <c r="G13" s="63" t="s">
        <v>1</v>
      </c>
      <c r="K13" s="63" t="s">
        <v>1</v>
      </c>
      <c r="O13" s="210" t="s">
        <v>55</v>
      </c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4">
        <v>747.23</v>
      </c>
      <c r="AD13" s="214"/>
    </row>
    <row r="14" spans="1:30">
      <c r="C14" s="63" t="s">
        <v>1</v>
      </c>
      <c r="G14" s="63" t="s">
        <v>1</v>
      </c>
      <c r="K14" s="63" t="s">
        <v>1</v>
      </c>
      <c r="O14" s="210" t="s">
        <v>56</v>
      </c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4">
        <v>63</v>
      </c>
      <c r="AD14" s="214"/>
    </row>
    <row r="15" spans="1:30">
      <c r="C15" s="63" t="s">
        <v>1</v>
      </c>
      <c r="G15" s="63" t="s">
        <v>1</v>
      </c>
      <c r="K15" s="63" t="s">
        <v>1</v>
      </c>
      <c r="O15" s="210" t="s">
        <v>57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4">
        <v>1313.01</v>
      </c>
      <c r="AD15" s="214"/>
    </row>
    <row r="16" spans="1:30">
      <c r="C16" s="63" t="s">
        <v>1</v>
      </c>
      <c r="G16" s="63" t="s">
        <v>1</v>
      </c>
      <c r="K16" s="63" t="s">
        <v>1</v>
      </c>
      <c r="O16" s="210" t="s">
        <v>58</v>
      </c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4">
        <v>369.21</v>
      </c>
      <c r="AD16" s="214"/>
    </row>
    <row r="17" spans="2:30">
      <c r="C17" s="63" t="s">
        <v>1</v>
      </c>
      <c r="G17" s="63" t="s">
        <v>1</v>
      </c>
      <c r="K17" s="63" t="s">
        <v>1</v>
      </c>
      <c r="O17" s="210" t="s">
        <v>59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4">
        <v>1086.43</v>
      </c>
      <c r="AD17" s="214"/>
    </row>
    <row r="18" spans="2:30">
      <c r="B18" s="197" t="s">
        <v>60</v>
      </c>
      <c r="C18" s="197"/>
      <c r="D18" s="197"/>
      <c r="F18" s="197" t="s">
        <v>52</v>
      </c>
      <c r="G18" s="197"/>
      <c r="H18" s="197"/>
      <c r="I18" s="197"/>
      <c r="J18" s="197" t="s">
        <v>61</v>
      </c>
      <c r="K18" s="197"/>
      <c r="L18" s="197"/>
      <c r="N18" s="197" t="s">
        <v>62</v>
      </c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C18" s="209">
        <v>2503.0500000000002</v>
      </c>
      <c r="AD18" s="209"/>
    </row>
    <row r="19" spans="2:30">
      <c r="C19" s="63" t="s">
        <v>1</v>
      </c>
      <c r="G19" s="63" t="s">
        <v>1</v>
      </c>
      <c r="K19" s="63" t="s">
        <v>1</v>
      </c>
      <c r="O19" s="210" t="s">
        <v>63</v>
      </c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4">
        <v>988.02</v>
      </c>
      <c r="AD19" s="214"/>
    </row>
    <row r="20" spans="2:30">
      <c r="C20" s="63" t="s">
        <v>1</v>
      </c>
      <c r="G20" s="63" t="s">
        <v>1</v>
      </c>
      <c r="K20" s="63" t="s">
        <v>1</v>
      </c>
      <c r="O20" s="210" t="s">
        <v>64</v>
      </c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4">
        <v>494.01</v>
      </c>
      <c r="AD20" s="214"/>
    </row>
    <row r="21" spans="2:30">
      <c r="C21" s="63" t="s">
        <v>1</v>
      </c>
      <c r="G21" s="63" t="s">
        <v>1</v>
      </c>
      <c r="K21" s="63" t="s">
        <v>1</v>
      </c>
      <c r="O21" s="210" t="s">
        <v>65</v>
      </c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4">
        <v>592.02</v>
      </c>
      <c r="AD21" s="214"/>
    </row>
    <row r="22" spans="2:30">
      <c r="C22" s="63" t="s">
        <v>1</v>
      </c>
      <c r="G22" s="63" t="s">
        <v>1</v>
      </c>
      <c r="K22" s="63" t="s">
        <v>1</v>
      </c>
      <c r="O22" s="210" t="s">
        <v>66</v>
      </c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4">
        <v>429</v>
      </c>
      <c r="AD22" s="214"/>
    </row>
    <row r="23" spans="2:30">
      <c r="B23" s="197" t="s">
        <v>67</v>
      </c>
      <c r="C23" s="197"/>
      <c r="D23" s="197"/>
      <c r="F23" s="197" t="s">
        <v>52</v>
      </c>
      <c r="G23" s="197"/>
      <c r="H23" s="197"/>
      <c r="I23" s="197"/>
      <c r="J23" s="197" t="s">
        <v>68</v>
      </c>
      <c r="K23" s="197"/>
      <c r="L23" s="197"/>
      <c r="N23" s="197" t="s">
        <v>69</v>
      </c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C23" s="209">
        <v>12000</v>
      </c>
      <c r="AD23" s="209"/>
    </row>
    <row r="24" spans="2:30">
      <c r="C24" s="63" t="s">
        <v>1</v>
      </c>
      <c r="G24" s="63" t="s">
        <v>1</v>
      </c>
      <c r="K24" s="63" t="s">
        <v>1</v>
      </c>
      <c r="O24" s="210" t="s">
        <v>70</v>
      </c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spans="2:30">
      <c r="B25" s="197" t="s">
        <v>71</v>
      </c>
      <c r="C25" s="197"/>
      <c r="D25" s="197"/>
      <c r="F25" s="197" t="s">
        <v>52</v>
      </c>
      <c r="G25" s="197"/>
      <c r="H25" s="197"/>
      <c r="I25" s="197"/>
      <c r="J25" s="197" t="s">
        <v>72</v>
      </c>
      <c r="K25" s="197"/>
      <c r="L25" s="197"/>
      <c r="N25" s="197" t="s">
        <v>73</v>
      </c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C25" s="209">
        <v>6700</v>
      </c>
      <c r="AD25" s="209"/>
    </row>
    <row r="26" spans="2:30">
      <c r="C26" s="63" t="s">
        <v>1</v>
      </c>
      <c r="G26" s="63" t="s">
        <v>1</v>
      </c>
      <c r="K26" s="63" t="s">
        <v>1</v>
      </c>
      <c r="O26" s="210" t="s">
        <v>74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spans="2:30">
      <c r="B27" s="197" t="s">
        <v>75</v>
      </c>
      <c r="C27" s="197"/>
      <c r="D27" s="197"/>
      <c r="F27" s="197" t="s">
        <v>52</v>
      </c>
      <c r="G27" s="197"/>
      <c r="H27" s="197"/>
      <c r="I27" s="197"/>
      <c r="J27" s="197" t="s">
        <v>76</v>
      </c>
      <c r="K27" s="197"/>
      <c r="L27" s="197"/>
      <c r="N27" s="197" t="s">
        <v>77</v>
      </c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C27" s="209">
        <v>5342.19</v>
      </c>
      <c r="AD27" s="209"/>
    </row>
    <row r="28" spans="2:30">
      <c r="C28" s="63" t="s">
        <v>1</v>
      </c>
      <c r="G28" s="63" t="s">
        <v>1</v>
      </c>
      <c r="K28" s="63" t="s">
        <v>1</v>
      </c>
      <c r="O28" s="210" t="s">
        <v>78</v>
      </c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4">
        <v>46.06</v>
      </c>
      <c r="AD28" s="214"/>
    </row>
    <row r="29" spans="2:30">
      <c r="C29" s="63" t="s">
        <v>1</v>
      </c>
      <c r="G29" s="63" t="s">
        <v>1</v>
      </c>
      <c r="K29" s="63" t="s">
        <v>1</v>
      </c>
      <c r="O29" s="210" t="s">
        <v>78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4">
        <v>5296.13</v>
      </c>
      <c r="AD29" s="214"/>
    </row>
    <row r="30" spans="2:30">
      <c r="B30" s="197" t="s">
        <v>79</v>
      </c>
      <c r="C30" s="197"/>
      <c r="D30" s="197"/>
      <c r="F30" s="197" t="s">
        <v>52</v>
      </c>
      <c r="G30" s="197"/>
      <c r="H30" s="197"/>
      <c r="I30" s="197"/>
      <c r="J30" s="197" t="s">
        <v>80</v>
      </c>
      <c r="K30" s="197"/>
      <c r="L30" s="197"/>
      <c r="N30" s="197" t="s">
        <v>81</v>
      </c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C30" s="209">
        <v>1000</v>
      </c>
      <c r="AD30" s="209"/>
    </row>
    <row r="31" spans="2:30">
      <c r="C31" s="63" t="s">
        <v>1</v>
      </c>
      <c r="G31" s="63" t="s">
        <v>1</v>
      </c>
      <c r="K31" s="63" t="s">
        <v>1</v>
      </c>
      <c r="O31" s="210" t="s">
        <v>82</v>
      </c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spans="2:30">
      <c r="B32" s="197" t="s">
        <v>83</v>
      </c>
      <c r="C32" s="197"/>
      <c r="D32" s="197"/>
      <c r="F32" s="197" t="s">
        <v>52</v>
      </c>
      <c r="G32" s="197"/>
      <c r="H32" s="197"/>
      <c r="I32" s="197"/>
      <c r="J32" s="197" t="s">
        <v>84</v>
      </c>
      <c r="K32" s="197"/>
      <c r="L32" s="197"/>
      <c r="N32" s="197" t="s">
        <v>85</v>
      </c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C32" s="209">
        <v>1553.62</v>
      </c>
      <c r="AD32" s="209"/>
    </row>
    <row r="33" spans="2:30">
      <c r="C33" s="63" t="s">
        <v>1</v>
      </c>
      <c r="G33" s="63" t="s">
        <v>1</v>
      </c>
      <c r="K33" s="63" t="s">
        <v>1</v>
      </c>
      <c r="O33" s="210" t="s">
        <v>86</v>
      </c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4">
        <v>429</v>
      </c>
      <c r="AD33" s="214"/>
    </row>
    <row r="34" spans="2:30">
      <c r="C34" s="63" t="s">
        <v>1</v>
      </c>
      <c r="G34" s="63" t="s">
        <v>1</v>
      </c>
      <c r="K34" s="63" t="s">
        <v>1</v>
      </c>
      <c r="O34" s="210" t="s">
        <v>87</v>
      </c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4">
        <v>438.22</v>
      </c>
      <c r="AD34" s="214"/>
    </row>
    <row r="35" spans="2:30">
      <c r="C35" s="63" t="s">
        <v>1</v>
      </c>
      <c r="G35" s="63" t="s">
        <v>1</v>
      </c>
      <c r="K35" s="63" t="s">
        <v>1</v>
      </c>
      <c r="O35" s="210" t="s">
        <v>88</v>
      </c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4">
        <v>686.4</v>
      </c>
      <c r="AD35" s="214"/>
    </row>
    <row r="36" spans="2:30">
      <c r="B36" s="197" t="s">
        <v>89</v>
      </c>
      <c r="C36" s="197"/>
      <c r="D36" s="197"/>
      <c r="F36" s="197" t="s">
        <v>52</v>
      </c>
      <c r="G36" s="197"/>
      <c r="H36" s="197"/>
      <c r="I36" s="197"/>
      <c r="J36" s="197" t="s">
        <v>90</v>
      </c>
      <c r="K36" s="197"/>
      <c r="L36" s="197"/>
      <c r="N36" s="197" t="s">
        <v>91</v>
      </c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C36" s="209">
        <v>299.89999999999998</v>
      </c>
      <c r="AD36" s="209"/>
    </row>
    <row r="37" spans="2:30">
      <c r="C37" s="63" t="s">
        <v>1</v>
      </c>
      <c r="G37" s="63" t="s">
        <v>1</v>
      </c>
      <c r="K37" s="63" t="s">
        <v>1</v>
      </c>
      <c r="O37" s="210" t="s">
        <v>92</v>
      </c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4">
        <v>154.4</v>
      </c>
      <c r="AD37" s="214"/>
    </row>
    <row r="38" spans="2:30">
      <c r="C38" s="63" t="s">
        <v>1</v>
      </c>
      <c r="G38" s="63" t="s">
        <v>1</v>
      </c>
      <c r="K38" s="63" t="s">
        <v>1</v>
      </c>
      <c r="O38" s="210" t="s">
        <v>93</v>
      </c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4">
        <v>145.5</v>
      </c>
      <c r="AD38" s="214"/>
    </row>
    <row r="39" spans="2:30">
      <c r="B39" s="197" t="s">
        <v>94</v>
      </c>
      <c r="C39" s="197"/>
      <c r="D39" s="197"/>
      <c r="F39" s="197" t="s">
        <v>52</v>
      </c>
      <c r="G39" s="197"/>
      <c r="H39" s="197"/>
      <c r="I39" s="197"/>
      <c r="J39" s="197" t="s">
        <v>95</v>
      </c>
      <c r="K39" s="197"/>
      <c r="L39" s="197"/>
      <c r="N39" s="197" t="s">
        <v>96</v>
      </c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C39" s="209">
        <v>43381</v>
      </c>
      <c r="AD39" s="209"/>
    </row>
    <row r="40" spans="2:30">
      <c r="C40" s="63" t="s">
        <v>1</v>
      </c>
      <c r="G40" s="63" t="s">
        <v>1</v>
      </c>
      <c r="K40" s="63" t="s">
        <v>1</v>
      </c>
      <c r="O40" s="210" t="s">
        <v>97</v>
      </c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4">
        <v>6197.37</v>
      </c>
      <c r="AD40" s="214"/>
    </row>
    <row r="41" spans="2:30">
      <c r="C41" s="63" t="s">
        <v>1</v>
      </c>
      <c r="G41" s="63" t="s">
        <v>1</v>
      </c>
      <c r="K41" s="63" t="s">
        <v>1</v>
      </c>
      <c r="O41" s="210" t="s">
        <v>97</v>
      </c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4">
        <v>12394.5</v>
      </c>
      <c r="AD41" s="214"/>
    </row>
    <row r="42" spans="2:30">
      <c r="C42" s="63" t="s">
        <v>1</v>
      </c>
      <c r="G42" s="63" t="s">
        <v>1</v>
      </c>
      <c r="K42" s="63" t="s">
        <v>1</v>
      </c>
      <c r="O42" s="210" t="s">
        <v>97</v>
      </c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4">
        <v>6197.38</v>
      </c>
      <c r="AD42" s="214"/>
    </row>
    <row r="43" spans="2:30">
      <c r="C43" s="63" t="s">
        <v>1</v>
      </c>
      <c r="G43" s="63" t="s">
        <v>1</v>
      </c>
      <c r="K43" s="63" t="s">
        <v>1</v>
      </c>
      <c r="O43" s="210" t="s">
        <v>97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4">
        <v>18591.75</v>
      </c>
      <c r="AD43" s="214"/>
    </row>
    <row r="44" spans="2:30">
      <c r="B44" s="197" t="s">
        <v>98</v>
      </c>
      <c r="C44" s="197"/>
      <c r="D44" s="197"/>
      <c r="F44" s="197" t="s">
        <v>52</v>
      </c>
      <c r="G44" s="197"/>
      <c r="H44" s="197"/>
      <c r="I44" s="197"/>
      <c r="J44" s="197" t="s">
        <v>99</v>
      </c>
      <c r="K44" s="197"/>
      <c r="L44" s="197"/>
      <c r="N44" s="197" t="s">
        <v>100</v>
      </c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C44" s="209">
        <v>740.88</v>
      </c>
      <c r="AD44" s="209"/>
    </row>
    <row r="45" spans="2:30">
      <c r="C45" s="63" t="s">
        <v>1</v>
      </c>
      <c r="G45" s="63" t="s">
        <v>1</v>
      </c>
      <c r="K45" s="63" t="s">
        <v>1</v>
      </c>
      <c r="O45" s="210" t="s">
        <v>101</v>
      </c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spans="2:30">
      <c r="B46" s="197" t="s">
        <v>102</v>
      </c>
      <c r="C46" s="197"/>
      <c r="D46" s="197"/>
      <c r="F46" s="197" t="s">
        <v>52</v>
      </c>
      <c r="G46" s="197"/>
      <c r="H46" s="197"/>
      <c r="I46" s="197"/>
      <c r="J46" s="197" t="s">
        <v>103</v>
      </c>
      <c r="K46" s="197"/>
      <c r="L46" s="197"/>
      <c r="N46" s="197" t="s">
        <v>104</v>
      </c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C46" s="209">
        <v>8000</v>
      </c>
      <c r="AD46" s="209"/>
    </row>
    <row r="47" spans="2:30">
      <c r="C47" s="63" t="s">
        <v>1</v>
      </c>
      <c r="G47" s="63" t="s">
        <v>1</v>
      </c>
      <c r="K47" s="63" t="s">
        <v>1</v>
      </c>
      <c r="O47" s="210" t="s">
        <v>105</v>
      </c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spans="2:30">
      <c r="B48" s="197" t="s">
        <v>106</v>
      </c>
      <c r="C48" s="197"/>
      <c r="D48" s="197"/>
      <c r="F48" s="197" t="s">
        <v>52</v>
      </c>
      <c r="G48" s="197"/>
      <c r="H48" s="197"/>
      <c r="I48" s="197"/>
      <c r="J48" s="197" t="s">
        <v>107</v>
      </c>
      <c r="K48" s="197"/>
      <c r="L48" s="197"/>
      <c r="N48" s="197" t="s">
        <v>108</v>
      </c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C48" s="209">
        <v>1422</v>
      </c>
      <c r="AD48" s="209"/>
    </row>
    <row r="49" spans="1:30">
      <c r="C49" s="63" t="s">
        <v>1</v>
      </c>
      <c r="G49" s="63" t="s">
        <v>1</v>
      </c>
      <c r="K49" s="63" t="s">
        <v>1</v>
      </c>
      <c r="O49" s="210" t="s">
        <v>109</v>
      </c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spans="1:30">
      <c r="B50" s="197" t="s">
        <v>110</v>
      </c>
      <c r="C50" s="197"/>
      <c r="D50" s="197"/>
      <c r="F50" s="197" t="s">
        <v>52</v>
      </c>
      <c r="G50" s="197"/>
      <c r="H50" s="197"/>
      <c r="I50" s="197"/>
      <c r="J50" s="197" t="s">
        <v>111</v>
      </c>
      <c r="K50" s="197"/>
      <c r="L50" s="197"/>
      <c r="N50" s="197" t="s">
        <v>112</v>
      </c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C50" s="209">
        <v>17536.52</v>
      </c>
      <c r="AD50" s="209"/>
    </row>
    <row r="51" spans="1:30">
      <c r="C51" s="63" t="s">
        <v>1</v>
      </c>
      <c r="G51" s="63" t="s">
        <v>1</v>
      </c>
      <c r="K51" s="63" t="s">
        <v>1</v>
      </c>
      <c r="O51" s="210" t="s">
        <v>113</v>
      </c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4">
        <v>7224.52</v>
      </c>
      <c r="AD51" s="214"/>
    </row>
    <row r="52" spans="1:30">
      <c r="C52" s="63" t="s">
        <v>1</v>
      </c>
      <c r="G52" s="63" t="s">
        <v>1</v>
      </c>
      <c r="K52" s="63" t="s">
        <v>1</v>
      </c>
      <c r="O52" s="210" t="s">
        <v>114</v>
      </c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4">
        <v>10312</v>
      </c>
      <c r="AD52" s="214"/>
    </row>
    <row r="53" spans="1:30" ht="90.75" customHeight="1"/>
    <row r="54" spans="1:30" ht="12" customHeight="1"/>
    <row r="55" spans="1:30" ht="13.5" customHeight="1">
      <c r="A55" s="195" t="s">
        <v>115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R55" s="196" t="s">
        <v>116</v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</row>
    <row r="56" spans="1:30" ht="25.5" customHeight="1">
      <c r="C56" s="201" t="s">
        <v>35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</row>
    <row r="57" spans="1:30" ht="7.5" customHeight="1"/>
    <row r="58" spans="1:30" ht="18.75" customHeight="1">
      <c r="I58" s="215" t="s">
        <v>36</v>
      </c>
      <c r="J58" s="215"/>
      <c r="K58" s="215"/>
      <c r="L58" s="215"/>
      <c r="M58" s="215"/>
      <c r="N58" s="215"/>
      <c r="O58" s="215"/>
      <c r="P58" s="215"/>
      <c r="S58" s="216" t="s">
        <v>37</v>
      </c>
      <c r="T58" s="216"/>
      <c r="U58" s="216"/>
      <c r="V58" s="216"/>
      <c r="W58" s="216"/>
      <c r="X58" s="216"/>
      <c r="Y58" s="216"/>
    </row>
    <row r="59" spans="1:30" ht="6.75" customHeight="1"/>
    <row r="60" spans="1:30" ht="14.25" customHeight="1">
      <c r="A60" s="211" t="s">
        <v>38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</row>
    <row r="61" spans="1:30">
      <c r="B61" s="212" t="s">
        <v>39</v>
      </c>
      <c r="C61" s="212"/>
      <c r="D61" s="212"/>
      <c r="F61" s="212" t="s">
        <v>40</v>
      </c>
      <c r="G61" s="212"/>
      <c r="H61" s="212"/>
      <c r="I61" s="212"/>
      <c r="J61" s="212" t="s">
        <v>41</v>
      </c>
      <c r="K61" s="212"/>
      <c r="L61" s="212"/>
      <c r="N61" s="212" t="s">
        <v>42</v>
      </c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C61" s="213" t="s">
        <v>43</v>
      </c>
      <c r="AD61" s="213"/>
    </row>
    <row r="62" spans="1:30">
      <c r="B62" s="197" t="s">
        <v>117</v>
      </c>
      <c r="C62" s="197"/>
      <c r="D62" s="197"/>
      <c r="F62" s="197" t="s">
        <v>52</v>
      </c>
      <c r="G62" s="197"/>
      <c r="H62" s="197"/>
      <c r="I62" s="197"/>
      <c r="J62" s="197" t="s">
        <v>118</v>
      </c>
      <c r="K62" s="197"/>
      <c r="L62" s="197"/>
      <c r="N62" s="197" t="s">
        <v>119</v>
      </c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C62" s="209">
        <v>3116.8</v>
      </c>
      <c r="AD62" s="209"/>
    </row>
    <row r="63" spans="1:30">
      <c r="C63" s="63" t="s">
        <v>1</v>
      </c>
      <c r="G63" s="63" t="s">
        <v>1</v>
      </c>
      <c r="K63" s="63" t="s">
        <v>1</v>
      </c>
      <c r="O63" s="210" t="s">
        <v>120</v>
      </c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4">
        <v>21.5</v>
      </c>
      <c r="AD63" s="214"/>
    </row>
    <row r="64" spans="1:30">
      <c r="C64" s="63" t="s">
        <v>1</v>
      </c>
      <c r="G64" s="63" t="s">
        <v>1</v>
      </c>
      <c r="K64" s="63" t="s">
        <v>1</v>
      </c>
      <c r="O64" s="210" t="s">
        <v>121</v>
      </c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4">
        <v>25.5</v>
      </c>
      <c r="AD64" s="214"/>
    </row>
    <row r="65" spans="2:30">
      <c r="C65" s="63" t="s">
        <v>1</v>
      </c>
      <c r="G65" s="63" t="s">
        <v>1</v>
      </c>
      <c r="K65" s="63" t="s">
        <v>1</v>
      </c>
      <c r="O65" s="210" t="s">
        <v>122</v>
      </c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4">
        <v>339</v>
      </c>
      <c r="AD65" s="214"/>
    </row>
    <row r="66" spans="2:30">
      <c r="C66" s="63" t="s">
        <v>1</v>
      </c>
      <c r="G66" s="63" t="s">
        <v>1</v>
      </c>
      <c r="K66" s="63" t="s">
        <v>1</v>
      </c>
      <c r="O66" s="210" t="s">
        <v>123</v>
      </c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4">
        <v>49.5</v>
      </c>
      <c r="AD66" s="214"/>
    </row>
    <row r="67" spans="2:30">
      <c r="C67" s="63" t="s">
        <v>1</v>
      </c>
      <c r="G67" s="63" t="s">
        <v>1</v>
      </c>
      <c r="K67" s="63" t="s">
        <v>1</v>
      </c>
      <c r="O67" s="210" t="s">
        <v>124</v>
      </c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4">
        <v>99.9</v>
      </c>
      <c r="AD67" s="214"/>
    </row>
    <row r="68" spans="2:30">
      <c r="C68" s="63" t="s">
        <v>1</v>
      </c>
      <c r="G68" s="63" t="s">
        <v>1</v>
      </c>
      <c r="K68" s="63" t="s">
        <v>1</v>
      </c>
      <c r="O68" s="210" t="s">
        <v>125</v>
      </c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4">
        <v>620</v>
      </c>
      <c r="AD68" s="214"/>
    </row>
    <row r="69" spans="2:30">
      <c r="C69" s="63" t="s">
        <v>1</v>
      </c>
      <c r="G69" s="63" t="s">
        <v>1</v>
      </c>
      <c r="K69" s="63" t="s">
        <v>1</v>
      </c>
      <c r="O69" s="210" t="s">
        <v>124</v>
      </c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4">
        <v>22.48</v>
      </c>
      <c r="AD69" s="214"/>
    </row>
    <row r="70" spans="2:30">
      <c r="C70" s="63" t="s">
        <v>1</v>
      </c>
      <c r="G70" s="63" t="s">
        <v>1</v>
      </c>
      <c r="K70" s="63" t="s">
        <v>1</v>
      </c>
      <c r="O70" s="210" t="s">
        <v>126</v>
      </c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4">
        <v>521.41999999999996</v>
      </c>
      <c r="AD70" s="214"/>
    </row>
    <row r="71" spans="2:30">
      <c r="C71" s="63" t="s">
        <v>1</v>
      </c>
      <c r="G71" s="63" t="s">
        <v>1</v>
      </c>
      <c r="K71" s="63" t="s">
        <v>1</v>
      </c>
      <c r="O71" s="210" t="s">
        <v>126</v>
      </c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4">
        <v>239.76</v>
      </c>
      <c r="AD71" s="214"/>
    </row>
    <row r="72" spans="2:30">
      <c r="C72" s="63" t="s">
        <v>1</v>
      </c>
      <c r="G72" s="63" t="s">
        <v>1</v>
      </c>
      <c r="K72" s="63" t="s">
        <v>1</v>
      </c>
      <c r="O72" s="210" t="s">
        <v>126</v>
      </c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4">
        <v>67.44</v>
      </c>
      <c r="AD72" s="214"/>
    </row>
    <row r="73" spans="2:30">
      <c r="C73" s="63" t="s">
        <v>1</v>
      </c>
      <c r="G73" s="63" t="s">
        <v>1</v>
      </c>
      <c r="K73" s="63" t="s">
        <v>1</v>
      </c>
      <c r="O73" s="210" t="s">
        <v>127</v>
      </c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4">
        <v>85.25</v>
      </c>
      <c r="AD73" s="214"/>
    </row>
    <row r="74" spans="2:30">
      <c r="C74" s="63" t="s">
        <v>1</v>
      </c>
      <c r="G74" s="63" t="s">
        <v>1</v>
      </c>
      <c r="K74" s="63" t="s">
        <v>1</v>
      </c>
      <c r="O74" s="210" t="s">
        <v>128</v>
      </c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4">
        <v>355</v>
      </c>
      <c r="AD74" s="214"/>
    </row>
    <row r="75" spans="2:30">
      <c r="C75" s="63" t="s">
        <v>1</v>
      </c>
      <c r="G75" s="63" t="s">
        <v>1</v>
      </c>
      <c r="K75" s="63" t="s">
        <v>1</v>
      </c>
      <c r="O75" s="210" t="s">
        <v>129</v>
      </c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4">
        <v>16.8</v>
      </c>
      <c r="AD75" s="214"/>
    </row>
    <row r="76" spans="2:30">
      <c r="C76" s="63" t="s">
        <v>1</v>
      </c>
      <c r="G76" s="63" t="s">
        <v>1</v>
      </c>
      <c r="K76" s="63" t="s">
        <v>1</v>
      </c>
      <c r="O76" s="210" t="s">
        <v>130</v>
      </c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4">
        <v>146.25</v>
      </c>
      <c r="AD76" s="214"/>
    </row>
    <row r="77" spans="2:30">
      <c r="C77" s="63" t="s">
        <v>1</v>
      </c>
      <c r="G77" s="63" t="s">
        <v>1</v>
      </c>
      <c r="K77" s="63" t="s">
        <v>1</v>
      </c>
      <c r="O77" s="210" t="s">
        <v>131</v>
      </c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4">
        <v>23.5</v>
      </c>
      <c r="AD77" s="214"/>
    </row>
    <row r="78" spans="2:30">
      <c r="C78" s="63" t="s">
        <v>1</v>
      </c>
      <c r="G78" s="63" t="s">
        <v>1</v>
      </c>
      <c r="K78" s="63" t="s">
        <v>1</v>
      </c>
      <c r="O78" s="210" t="s">
        <v>123</v>
      </c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4">
        <v>34</v>
      </c>
      <c r="AD78" s="214"/>
    </row>
    <row r="79" spans="2:30">
      <c r="C79" s="63" t="s">
        <v>1</v>
      </c>
      <c r="G79" s="63" t="s">
        <v>1</v>
      </c>
      <c r="K79" s="63" t="s">
        <v>1</v>
      </c>
      <c r="O79" s="210" t="s">
        <v>124</v>
      </c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4">
        <v>449.5</v>
      </c>
      <c r="AD79" s="214"/>
    </row>
    <row r="80" spans="2:30">
      <c r="B80" s="197" t="s">
        <v>132</v>
      </c>
      <c r="C80" s="197"/>
      <c r="D80" s="197"/>
      <c r="F80" s="197" t="s">
        <v>52</v>
      </c>
      <c r="G80" s="197"/>
      <c r="H80" s="197"/>
      <c r="I80" s="197"/>
      <c r="J80" s="197" t="s">
        <v>133</v>
      </c>
      <c r="K80" s="197"/>
      <c r="L80" s="197"/>
      <c r="N80" s="197" t="s">
        <v>134</v>
      </c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C80" s="209">
        <v>728</v>
      </c>
      <c r="AD80" s="209"/>
    </row>
    <row r="81" spans="2:30">
      <c r="C81" s="63" t="s">
        <v>1</v>
      </c>
      <c r="G81" s="63" t="s">
        <v>1</v>
      </c>
      <c r="K81" s="63" t="s">
        <v>1</v>
      </c>
      <c r="O81" s="210" t="s">
        <v>135</v>
      </c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spans="2:30">
      <c r="B82" s="197" t="s">
        <v>136</v>
      </c>
      <c r="C82" s="197"/>
      <c r="D82" s="197"/>
      <c r="F82" s="197" t="s">
        <v>52</v>
      </c>
      <c r="G82" s="197"/>
      <c r="H82" s="197"/>
      <c r="I82" s="197"/>
      <c r="J82" s="197" t="s">
        <v>137</v>
      </c>
      <c r="K82" s="197"/>
      <c r="L82" s="197"/>
      <c r="N82" s="197" t="s">
        <v>138</v>
      </c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C82" s="209">
        <v>549.49</v>
      </c>
      <c r="AD82" s="209"/>
    </row>
    <row r="83" spans="2:30">
      <c r="C83" s="63" t="s">
        <v>1</v>
      </c>
      <c r="G83" s="63" t="s">
        <v>1</v>
      </c>
      <c r="K83" s="63" t="s">
        <v>1</v>
      </c>
      <c r="O83" s="210" t="s">
        <v>139</v>
      </c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4">
        <v>58.12</v>
      </c>
      <c r="AD83" s="214"/>
    </row>
    <row r="84" spans="2:30">
      <c r="C84" s="63" t="s">
        <v>1</v>
      </c>
      <c r="G84" s="63" t="s">
        <v>1</v>
      </c>
      <c r="K84" s="63" t="s">
        <v>1</v>
      </c>
      <c r="O84" s="210" t="s">
        <v>140</v>
      </c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4">
        <v>40.72</v>
      </c>
      <c r="AD84" s="214"/>
    </row>
    <row r="85" spans="2:30">
      <c r="C85" s="63" t="s">
        <v>1</v>
      </c>
      <c r="G85" s="63" t="s">
        <v>1</v>
      </c>
      <c r="K85" s="63" t="s">
        <v>1</v>
      </c>
      <c r="O85" s="210" t="s">
        <v>141</v>
      </c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4">
        <v>77.34</v>
      </c>
      <c r="AD85" s="214"/>
    </row>
    <row r="86" spans="2:30">
      <c r="C86" s="63" t="s">
        <v>1</v>
      </c>
      <c r="G86" s="63" t="s">
        <v>1</v>
      </c>
      <c r="K86" s="63" t="s">
        <v>1</v>
      </c>
      <c r="O86" s="210" t="s">
        <v>142</v>
      </c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4">
        <v>59.88</v>
      </c>
      <c r="AD86" s="214"/>
    </row>
    <row r="87" spans="2:30">
      <c r="C87" s="63" t="s">
        <v>1</v>
      </c>
      <c r="G87" s="63" t="s">
        <v>1</v>
      </c>
      <c r="K87" s="63" t="s">
        <v>1</v>
      </c>
      <c r="O87" s="210" t="s">
        <v>143</v>
      </c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4">
        <v>24</v>
      </c>
      <c r="AD87" s="214"/>
    </row>
    <row r="88" spans="2:30">
      <c r="C88" s="63" t="s">
        <v>1</v>
      </c>
      <c r="G88" s="63" t="s">
        <v>1</v>
      </c>
      <c r="K88" s="63" t="s">
        <v>1</v>
      </c>
      <c r="O88" s="210" t="s">
        <v>144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4">
        <v>18.39</v>
      </c>
      <c r="AD88" s="214"/>
    </row>
    <row r="89" spans="2:30">
      <c r="C89" s="63" t="s">
        <v>1</v>
      </c>
      <c r="G89" s="63" t="s">
        <v>1</v>
      </c>
      <c r="K89" s="63" t="s">
        <v>1</v>
      </c>
      <c r="O89" s="210" t="s">
        <v>145</v>
      </c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4">
        <v>19.399999999999999</v>
      </c>
      <c r="AD89" s="214"/>
    </row>
    <row r="90" spans="2:30">
      <c r="C90" s="63" t="s">
        <v>1</v>
      </c>
      <c r="G90" s="63" t="s">
        <v>1</v>
      </c>
      <c r="K90" s="63" t="s">
        <v>1</v>
      </c>
      <c r="O90" s="210" t="s">
        <v>146</v>
      </c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4">
        <v>60.16</v>
      </c>
      <c r="AD90" s="214"/>
    </row>
    <row r="91" spans="2:30">
      <c r="C91" s="63" t="s">
        <v>1</v>
      </c>
      <c r="G91" s="63" t="s">
        <v>1</v>
      </c>
      <c r="K91" s="63" t="s">
        <v>1</v>
      </c>
      <c r="O91" s="210" t="s">
        <v>147</v>
      </c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4">
        <v>48.92</v>
      </c>
      <c r="AD91" s="214"/>
    </row>
    <row r="92" spans="2:30">
      <c r="C92" s="63" t="s">
        <v>1</v>
      </c>
      <c r="G92" s="63" t="s">
        <v>1</v>
      </c>
      <c r="K92" s="63" t="s">
        <v>1</v>
      </c>
      <c r="O92" s="210" t="s">
        <v>148</v>
      </c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4">
        <v>24.6</v>
      </c>
      <c r="AD92" s="214"/>
    </row>
    <row r="93" spans="2:30">
      <c r="C93" s="63" t="s">
        <v>1</v>
      </c>
      <c r="G93" s="63" t="s">
        <v>1</v>
      </c>
      <c r="K93" s="63" t="s">
        <v>1</v>
      </c>
      <c r="O93" s="210" t="s">
        <v>149</v>
      </c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4">
        <v>58.68</v>
      </c>
      <c r="AD93" s="214"/>
    </row>
    <row r="94" spans="2:30">
      <c r="C94" s="63" t="s">
        <v>1</v>
      </c>
      <c r="G94" s="63" t="s">
        <v>1</v>
      </c>
      <c r="K94" s="63" t="s">
        <v>1</v>
      </c>
      <c r="O94" s="210" t="s">
        <v>150</v>
      </c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4">
        <v>59.28</v>
      </c>
      <c r="AD94" s="214"/>
    </row>
    <row r="95" spans="2:30">
      <c r="B95" s="197" t="s">
        <v>151</v>
      </c>
      <c r="C95" s="197"/>
      <c r="D95" s="197"/>
      <c r="F95" s="197" t="s">
        <v>52</v>
      </c>
      <c r="G95" s="197"/>
      <c r="H95" s="197"/>
      <c r="I95" s="197"/>
      <c r="J95" s="197" t="s">
        <v>152</v>
      </c>
      <c r="K95" s="197"/>
      <c r="L95" s="197"/>
      <c r="N95" s="197" t="s">
        <v>153</v>
      </c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C95" s="209">
        <v>2299.85</v>
      </c>
      <c r="AD95" s="209"/>
    </row>
    <row r="96" spans="2:30">
      <c r="C96" s="63" t="s">
        <v>1</v>
      </c>
      <c r="G96" s="63" t="s">
        <v>1</v>
      </c>
      <c r="K96" s="63" t="s">
        <v>1</v>
      </c>
      <c r="O96" s="210" t="s">
        <v>154</v>
      </c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4">
        <v>1100</v>
      </c>
      <c r="AD96" s="214"/>
    </row>
    <row r="97" spans="2:30">
      <c r="C97" s="63" t="s">
        <v>1</v>
      </c>
      <c r="G97" s="63" t="s">
        <v>1</v>
      </c>
      <c r="K97" s="63" t="s">
        <v>1</v>
      </c>
      <c r="O97" s="210" t="s">
        <v>155</v>
      </c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4">
        <v>1050</v>
      </c>
      <c r="AD97" s="214"/>
    </row>
    <row r="98" spans="2:30">
      <c r="C98" s="63" t="s">
        <v>1</v>
      </c>
      <c r="G98" s="63" t="s">
        <v>1</v>
      </c>
      <c r="K98" s="63" t="s">
        <v>1</v>
      </c>
      <c r="O98" s="210" t="s">
        <v>58</v>
      </c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4">
        <v>149.85</v>
      </c>
      <c r="AD98" s="214"/>
    </row>
    <row r="99" spans="2:30">
      <c r="B99" s="197" t="s">
        <v>156</v>
      </c>
      <c r="C99" s="197"/>
      <c r="D99" s="197"/>
      <c r="F99" s="197" t="s">
        <v>52</v>
      </c>
      <c r="G99" s="197"/>
      <c r="H99" s="197"/>
      <c r="I99" s="197"/>
      <c r="J99" s="197" t="s">
        <v>157</v>
      </c>
      <c r="K99" s="197"/>
      <c r="L99" s="197"/>
      <c r="N99" s="197" t="s">
        <v>158</v>
      </c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C99" s="209">
        <v>3879.09</v>
      </c>
      <c r="AD99" s="209"/>
    </row>
    <row r="100" spans="2:30">
      <c r="C100" s="63" t="s">
        <v>1</v>
      </c>
      <c r="G100" s="63" t="s">
        <v>1</v>
      </c>
      <c r="K100" s="63" t="s">
        <v>1</v>
      </c>
      <c r="O100" s="210" t="s">
        <v>159</v>
      </c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4">
        <v>53.33</v>
      </c>
      <c r="AD100" s="214"/>
    </row>
    <row r="101" spans="2:30">
      <c r="C101" s="63" t="s">
        <v>1</v>
      </c>
      <c r="G101" s="63" t="s">
        <v>1</v>
      </c>
      <c r="K101" s="63" t="s">
        <v>1</v>
      </c>
      <c r="O101" s="210" t="s">
        <v>160</v>
      </c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4">
        <v>3825.76</v>
      </c>
      <c r="AD101" s="214"/>
    </row>
    <row r="102" spans="2:30">
      <c r="B102" s="197" t="s">
        <v>161</v>
      </c>
      <c r="C102" s="197"/>
      <c r="D102" s="197"/>
      <c r="F102" s="197" t="s">
        <v>52</v>
      </c>
      <c r="G102" s="197"/>
      <c r="H102" s="197"/>
      <c r="I102" s="197"/>
      <c r="J102" s="197" t="s">
        <v>162</v>
      </c>
      <c r="K102" s="197"/>
      <c r="L102" s="197"/>
      <c r="N102" s="197" t="s">
        <v>163</v>
      </c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C102" s="209">
        <v>2000</v>
      </c>
      <c r="AD102" s="209"/>
    </row>
    <row r="103" spans="2:30">
      <c r="C103" s="63" t="s">
        <v>1</v>
      </c>
      <c r="G103" s="63" t="s">
        <v>1</v>
      </c>
      <c r="K103" s="63" t="s">
        <v>1</v>
      </c>
      <c r="O103" s="210" t="s">
        <v>164</v>
      </c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</row>
    <row r="104" spans="2:30">
      <c r="B104" s="197" t="s">
        <v>165</v>
      </c>
      <c r="C104" s="197"/>
      <c r="D104" s="197"/>
      <c r="F104" s="197" t="s">
        <v>52</v>
      </c>
      <c r="G104" s="197"/>
      <c r="H104" s="197"/>
      <c r="I104" s="197"/>
      <c r="J104" s="197" t="s">
        <v>166</v>
      </c>
      <c r="K104" s="197"/>
      <c r="L104" s="197"/>
      <c r="N104" s="197" t="s">
        <v>167</v>
      </c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C104" s="209">
        <v>3921.75</v>
      </c>
      <c r="AD104" s="209"/>
    </row>
    <row r="105" spans="2:30">
      <c r="C105" s="63" t="s">
        <v>1</v>
      </c>
      <c r="G105" s="63" t="s">
        <v>1</v>
      </c>
      <c r="K105" s="63" t="s">
        <v>1</v>
      </c>
      <c r="O105" s="210" t="s">
        <v>168</v>
      </c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4">
        <v>3921.3</v>
      </c>
      <c r="AD105" s="214"/>
    </row>
    <row r="106" spans="2:30">
      <c r="C106" s="63" t="s">
        <v>1</v>
      </c>
      <c r="G106" s="63" t="s">
        <v>1</v>
      </c>
      <c r="K106" s="63" t="s">
        <v>1</v>
      </c>
      <c r="O106" s="210" t="s">
        <v>169</v>
      </c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4">
        <v>0.45</v>
      </c>
      <c r="AD106" s="214"/>
    </row>
    <row r="107" spans="2:30">
      <c r="B107" s="197" t="s">
        <v>170</v>
      </c>
      <c r="C107" s="197"/>
      <c r="D107" s="197"/>
      <c r="F107" s="197" t="s">
        <v>52</v>
      </c>
      <c r="G107" s="197"/>
      <c r="H107" s="197"/>
      <c r="I107" s="197"/>
      <c r="J107" s="197" t="s">
        <v>171</v>
      </c>
      <c r="K107" s="197"/>
      <c r="L107" s="197"/>
      <c r="N107" s="197" t="s">
        <v>172</v>
      </c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C107" s="209">
        <v>204.5</v>
      </c>
      <c r="AD107" s="209"/>
    </row>
    <row r="108" spans="2:30">
      <c r="C108" s="63" t="s">
        <v>1</v>
      </c>
      <c r="G108" s="63" t="s">
        <v>1</v>
      </c>
      <c r="K108" s="63" t="s">
        <v>1</v>
      </c>
      <c r="O108" s="210" t="s">
        <v>173</v>
      </c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4">
        <v>33.4</v>
      </c>
      <c r="AD108" s="214"/>
    </row>
    <row r="109" spans="2:30">
      <c r="C109" s="63" t="s">
        <v>1</v>
      </c>
      <c r="G109" s="63" t="s">
        <v>1</v>
      </c>
      <c r="K109" s="63" t="s">
        <v>1</v>
      </c>
      <c r="O109" s="210" t="s">
        <v>174</v>
      </c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4">
        <v>36.9</v>
      </c>
      <c r="AD109" s="214"/>
    </row>
    <row r="110" spans="2:30">
      <c r="C110" s="63" t="s">
        <v>1</v>
      </c>
      <c r="G110" s="63" t="s">
        <v>1</v>
      </c>
      <c r="K110" s="63" t="s">
        <v>1</v>
      </c>
      <c r="O110" s="210" t="s">
        <v>175</v>
      </c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4">
        <v>38</v>
      </c>
      <c r="AD110" s="214"/>
    </row>
    <row r="111" spans="2:30">
      <c r="C111" s="63" t="s">
        <v>1</v>
      </c>
      <c r="G111" s="63" t="s">
        <v>1</v>
      </c>
      <c r="K111" s="63" t="s">
        <v>1</v>
      </c>
      <c r="O111" s="210" t="s">
        <v>176</v>
      </c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4">
        <v>61.2</v>
      </c>
      <c r="AD111" s="214"/>
    </row>
    <row r="112" spans="2:30">
      <c r="C112" s="63" t="s">
        <v>1</v>
      </c>
      <c r="G112" s="63" t="s">
        <v>1</v>
      </c>
      <c r="K112" s="63" t="s">
        <v>1</v>
      </c>
      <c r="O112" s="210" t="s">
        <v>177</v>
      </c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4">
        <v>35</v>
      </c>
      <c r="AD112" s="214"/>
    </row>
    <row r="113" spans="1:30">
      <c r="B113" s="197" t="s">
        <v>178</v>
      </c>
      <c r="C113" s="197"/>
      <c r="D113" s="197"/>
      <c r="F113" s="197" t="s">
        <v>52</v>
      </c>
      <c r="G113" s="197"/>
      <c r="H113" s="197"/>
      <c r="I113" s="197"/>
      <c r="J113" s="197" t="s">
        <v>179</v>
      </c>
      <c r="K113" s="197"/>
      <c r="L113" s="197"/>
      <c r="N113" s="197" t="s">
        <v>180</v>
      </c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C113" s="209">
        <v>125</v>
      </c>
      <c r="AD113" s="209"/>
    </row>
    <row r="114" spans="1:30">
      <c r="C114" s="63" t="s">
        <v>1</v>
      </c>
      <c r="G114" s="63" t="s">
        <v>1</v>
      </c>
      <c r="K114" s="63" t="s">
        <v>1</v>
      </c>
      <c r="O114" s="210" t="s">
        <v>181</v>
      </c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</row>
    <row r="115" spans="1:30" ht="10.5" customHeight="1"/>
    <row r="116" spans="1:30" ht="12" customHeight="1"/>
    <row r="117" spans="1:30" ht="13.5" customHeight="1">
      <c r="A117" s="195" t="s">
        <v>115</v>
      </c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R117" s="196" t="s">
        <v>182</v>
      </c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</row>
    <row r="118" spans="1:30" ht="25.5" customHeight="1">
      <c r="C118" s="201" t="s">
        <v>35</v>
      </c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</row>
    <row r="119" spans="1:30" ht="7.5" customHeight="1"/>
    <row r="120" spans="1:30" ht="18.75" customHeight="1">
      <c r="I120" s="215" t="s">
        <v>36</v>
      </c>
      <c r="J120" s="215"/>
      <c r="K120" s="215"/>
      <c r="L120" s="215"/>
      <c r="M120" s="215"/>
      <c r="N120" s="215"/>
      <c r="O120" s="215"/>
      <c r="P120" s="215"/>
      <c r="S120" s="216" t="s">
        <v>37</v>
      </c>
      <c r="T120" s="216"/>
      <c r="U120" s="216"/>
      <c r="V120" s="216"/>
      <c r="W120" s="216"/>
      <c r="X120" s="216"/>
      <c r="Y120" s="216"/>
    </row>
    <row r="121" spans="1:30" ht="6.75" customHeight="1"/>
    <row r="122" spans="1:30" ht="14.25" customHeight="1">
      <c r="A122" s="211" t="s">
        <v>38</v>
      </c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</row>
    <row r="123" spans="1:30">
      <c r="B123" s="212" t="s">
        <v>39</v>
      </c>
      <c r="C123" s="212"/>
      <c r="D123" s="212"/>
      <c r="F123" s="212" t="s">
        <v>40</v>
      </c>
      <c r="G123" s="212"/>
      <c r="H123" s="212"/>
      <c r="I123" s="212"/>
      <c r="J123" s="212" t="s">
        <v>41</v>
      </c>
      <c r="K123" s="212"/>
      <c r="L123" s="212"/>
      <c r="N123" s="212" t="s">
        <v>42</v>
      </c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C123" s="213" t="s">
        <v>43</v>
      </c>
      <c r="AD123" s="213"/>
    </row>
    <row r="124" spans="1:30">
      <c r="B124" s="197" t="s">
        <v>183</v>
      </c>
      <c r="C124" s="197"/>
      <c r="D124" s="197"/>
      <c r="F124" s="197" t="s">
        <v>52</v>
      </c>
      <c r="G124" s="197"/>
      <c r="H124" s="197"/>
      <c r="I124" s="197"/>
      <c r="J124" s="197" t="s">
        <v>184</v>
      </c>
      <c r="K124" s="197"/>
      <c r="L124" s="197"/>
      <c r="N124" s="197" t="s">
        <v>185</v>
      </c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C124" s="209">
        <v>2478.65</v>
      </c>
      <c r="AD124" s="209"/>
    </row>
    <row r="125" spans="1:30">
      <c r="C125" s="63" t="s">
        <v>1</v>
      </c>
      <c r="G125" s="63" t="s">
        <v>1</v>
      </c>
      <c r="K125" s="63" t="s">
        <v>1</v>
      </c>
      <c r="O125" s="210" t="s">
        <v>186</v>
      </c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</row>
    <row r="126" spans="1:30">
      <c r="B126" s="197" t="s">
        <v>187</v>
      </c>
      <c r="C126" s="197"/>
      <c r="D126" s="197"/>
      <c r="F126" s="197" t="s">
        <v>52</v>
      </c>
      <c r="G126" s="197"/>
      <c r="H126" s="197"/>
      <c r="I126" s="197"/>
      <c r="J126" s="197" t="s">
        <v>188</v>
      </c>
      <c r="K126" s="197"/>
      <c r="L126" s="197"/>
      <c r="N126" s="197" t="s">
        <v>189</v>
      </c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C126" s="209">
        <v>13731.1</v>
      </c>
      <c r="AD126" s="209"/>
    </row>
    <row r="127" spans="1:30">
      <c r="C127" s="63" t="s">
        <v>1</v>
      </c>
      <c r="G127" s="63" t="s">
        <v>1</v>
      </c>
      <c r="K127" s="63" t="s">
        <v>1</v>
      </c>
      <c r="O127" s="210" t="s">
        <v>190</v>
      </c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</row>
    <row r="128" spans="1:30">
      <c r="B128" s="197" t="s">
        <v>191</v>
      </c>
      <c r="C128" s="197"/>
      <c r="D128" s="197"/>
      <c r="F128" s="197" t="s">
        <v>52</v>
      </c>
      <c r="G128" s="197"/>
      <c r="H128" s="197"/>
      <c r="I128" s="197"/>
      <c r="J128" s="197" t="s">
        <v>192</v>
      </c>
      <c r="K128" s="197"/>
      <c r="L128" s="197"/>
      <c r="N128" s="197" t="s">
        <v>193</v>
      </c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C128" s="209">
        <v>135</v>
      </c>
      <c r="AD128" s="209"/>
    </row>
    <row r="129" spans="2:30">
      <c r="C129" s="63" t="s">
        <v>1</v>
      </c>
      <c r="G129" s="63" t="s">
        <v>1</v>
      </c>
      <c r="K129" s="63" t="s">
        <v>1</v>
      </c>
      <c r="O129" s="210" t="s">
        <v>194</v>
      </c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</row>
    <row r="130" spans="2:30">
      <c r="B130" s="197" t="s">
        <v>195</v>
      </c>
      <c r="C130" s="197"/>
      <c r="D130" s="197"/>
      <c r="F130" s="197" t="s">
        <v>52</v>
      </c>
      <c r="G130" s="197"/>
      <c r="H130" s="197"/>
      <c r="I130" s="197"/>
      <c r="J130" s="197" t="s">
        <v>196</v>
      </c>
      <c r="K130" s="197"/>
      <c r="L130" s="197"/>
      <c r="N130" s="197" t="s">
        <v>197</v>
      </c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C130" s="209">
        <v>28000</v>
      </c>
      <c r="AD130" s="209"/>
    </row>
    <row r="131" spans="2:30">
      <c r="C131" s="63" t="s">
        <v>1</v>
      </c>
      <c r="G131" s="63" t="s">
        <v>1</v>
      </c>
      <c r="K131" s="63" t="s">
        <v>1</v>
      </c>
      <c r="O131" s="210" t="s">
        <v>198</v>
      </c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</row>
    <row r="132" spans="2:30">
      <c r="B132" s="197" t="s">
        <v>199</v>
      </c>
      <c r="C132" s="197"/>
      <c r="D132" s="197"/>
      <c r="F132" s="197" t="s">
        <v>52</v>
      </c>
      <c r="G132" s="197"/>
      <c r="H132" s="197"/>
      <c r="I132" s="197"/>
      <c r="J132" s="197" t="s">
        <v>200</v>
      </c>
      <c r="K132" s="197"/>
      <c r="L132" s="197"/>
      <c r="N132" s="197" t="s">
        <v>201</v>
      </c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C132" s="209">
        <v>17219.38</v>
      </c>
      <c r="AD132" s="209"/>
    </row>
    <row r="133" spans="2:30">
      <c r="C133" s="63" t="s">
        <v>1</v>
      </c>
      <c r="G133" s="63" t="s">
        <v>1</v>
      </c>
      <c r="K133" s="63" t="s">
        <v>1</v>
      </c>
      <c r="O133" s="210" t="s">
        <v>202</v>
      </c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4">
        <v>17066.32</v>
      </c>
      <c r="AD133" s="214"/>
    </row>
    <row r="134" spans="2:30">
      <c r="C134" s="63" t="s">
        <v>1</v>
      </c>
      <c r="G134" s="63" t="s">
        <v>1</v>
      </c>
      <c r="K134" s="63" t="s">
        <v>1</v>
      </c>
      <c r="O134" s="210" t="s">
        <v>203</v>
      </c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4">
        <v>153.06</v>
      </c>
      <c r="AD134" s="214"/>
    </row>
    <row r="135" spans="2:30">
      <c r="B135" s="197" t="s">
        <v>204</v>
      </c>
      <c r="C135" s="197"/>
      <c r="D135" s="197"/>
      <c r="F135" s="197" t="s">
        <v>52</v>
      </c>
      <c r="G135" s="197"/>
      <c r="H135" s="197"/>
      <c r="I135" s="197"/>
      <c r="J135" s="197" t="s">
        <v>205</v>
      </c>
      <c r="K135" s="197"/>
      <c r="L135" s="197"/>
      <c r="N135" s="197" t="s">
        <v>206</v>
      </c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C135" s="209">
        <v>11424.64</v>
      </c>
      <c r="AD135" s="209"/>
    </row>
    <row r="136" spans="2:30">
      <c r="C136" s="63" t="s">
        <v>1</v>
      </c>
      <c r="G136" s="63" t="s">
        <v>1</v>
      </c>
      <c r="K136" s="63" t="s">
        <v>1</v>
      </c>
      <c r="O136" s="210" t="s">
        <v>207</v>
      </c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4">
        <v>1566.3</v>
      </c>
      <c r="AD136" s="214"/>
    </row>
    <row r="137" spans="2:30">
      <c r="C137" s="63" t="s">
        <v>1</v>
      </c>
      <c r="G137" s="63" t="s">
        <v>1</v>
      </c>
      <c r="K137" s="63" t="s">
        <v>1</v>
      </c>
      <c r="O137" s="210" t="s">
        <v>208</v>
      </c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4">
        <v>9858.34</v>
      </c>
      <c r="AD137" s="214"/>
    </row>
    <row r="138" spans="2:30">
      <c r="B138" s="197" t="s">
        <v>209</v>
      </c>
      <c r="C138" s="197"/>
      <c r="D138" s="197"/>
      <c r="F138" s="197" t="s">
        <v>52</v>
      </c>
      <c r="G138" s="197"/>
      <c r="H138" s="197"/>
      <c r="I138" s="197"/>
      <c r="J138" s="197" t="s">
        <v>210</v>
      </c>
      <c r="K138" s="197"/>
      <c r="L138" s="197"/>
      <c r="N138" s="197" t="s">
        <v>211</v>
      </c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C138" s="209">
        <v>1639.36</v>
      </c>
      <c r="AD138" s="209"/>
    </row>
    <row r="139" spans="2:30">
      <c r="C139" s="63" t="s">
        <v>1</v>
      </c>
      <c r="G139" s="63" t="s">
        <v>1</v>
      </c>
      <c r="K139" s="63" t="s">
        <v>1</v>
      </c>
      <c r="O139" s="210" t="s">
        <v>212</v>
      </c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</row>
    <row r="140" spans="2:30">
      <c r="B140" s="197" t="s">
        <v>213</v>
      </c>
      <c r="C140" s="197"/>
      <c r="D140" s="197"/>
      <c r="F140" s="197" t="s">
        <v>214</v>
      </c>
      <c r="G140" s="197"/>
      <c r="H140" s="197"/>
      <c r="I140" s="197"/>
      <c r="J140" s="197" t="s">
        <v>215</v>
      </c>
      <c r="K140" s="197"/>
      <c r="L140" s="197"/>
      <c r="N140" s="197" t="s">
        <v>216</v>
      </c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C140" s="209">
        <v>1277.5</v>
      </c>
      <c r="AD140" s="209"/>
    </row>
    <row r="141" spans="2:30">
      <c r="C141" s="63" t="s">
        <v>1</v>
      </c>
      <c r="G141" s="63" t="s">
        <v>1</v>
      </c>
      <c r="K141" s="63" t="s">
        <v>1</v>
      </c>
      <c r="O141" s="210" t="s">
        <v>217</v>
      </c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</row>
    <row r="142" spans="2:30">
      <c r="B142" s="197" t="s">
        <v>218</v>
      </c>
      <c r="C142" s="197"/>
      <c r="D142" s="197"/>
      <c r="F142" s="197" t="s">
        <v>214</v>
      </c>
      <c r="G142" s="197"/>
      <c r="H142" s="197"/>
      <c r="I142" s="197"/>
      <c r="J142" s="197" t="s">
        <v>219</v>
      </c>
      <c r="K142" s="197"/>
      <c r="L142" s="197"/>
      <c r="N142" s="197" t="s">
        <v>220</v>
      </c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C142" s="209">
        <v>1000</v>
      </c>
      <c r="AD142" s="209"/>
    </row>
    <row r="143" spans="2:30">
      <c r="C143" s="63" t="s">
        <v>1</v>
      </c>
      <c r="G143" s="63" t="s">
        <v>1</v>
      </c>
      <c r="K143" s="63" t="s">
        <v>1</v>
      </c>
      <c r="O143" s="210" t="s">
        <v>221</v>
      </c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</row>
    <row r="144" spans="2:30">
      <c r="B144" s="197" t="s">
        <v>222</v>
      </c>
      <c r="C144" s="197"/>
      <c r="D144" s="197"/>
      <c r="F144" s="197" t="s">
        <v>214</v>
      </c>
      <c r="G144" s="197"/>
      <c r="H144" s="197"/>
      <c r="I144" s="197"/>
      <c r="J144" s="197" t="s">
        <v>223</v>
      </c>
      <c r="K144" s="197"/>
      <c r="L144" s="197"/>
      <c r="N144" s="197" t="s">
        <v>224</v>
      </c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C144" s="209">
        <v>150</v>
      </c>
      <c r="AD144" s="209"/>
    </row>
    <row r="145" spans="2:30">
      <c r="C145" s="63" t="s">
        <v>1</v>
      </c>
      <c r="G145" s="63" t="s">
        <v>1</v>
      </c>
      <c r="K145" s="63" t="s">
        <v>1</v>
      </c>
      <c r="O145" s="210" t="s">
        <v>225</v>
      </c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</row>
    <row r="146" spans="2:30">
      <c r="B146" s="197" t="s">
        <v>226</v>
      </c>
      <c r="C146" s="197"/>
      <c r="D146" s="197"/>
      <c r="F146" s="197" t="s">
        <v>214</v>
      </c>
      <c r="G146" s="197"/>
      <c r="H146" s="197"/>
      <c r="I146" s="197"/>
      <c r="J146" s="197" t="s">
        <v>227</v>
      </c>
      <c r="K146" s="197"/>
      <c r="L146" s="197"/>
      <c r="N146" s="197" t="s">
        <v>228</v>
      </c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C146" s="209">
        <v>590.24</v>
      </c>
      <c r="AD146" s="209"/>
    </row>
    <row r="147" spans="2:30">
      <c r="C147" s="63" t="s">
        <v>1</v>
      </c>
      <c r="G147" s="63" t="s">
        <v>1</v>
      </c>
      <c r="K147" s="63" t="s">
        <v>1</v>
      </c>
      <c r="O147" s="210" t="s">
        <v>229</v>
      </c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4">
        <v>126.42</v>
      </c>
      <c r="AD147" s="214"/>
    </row>
    <row r="148" spans="2:30">
      <c r="C148" s="63" t="s">
        <v>1</v>
      </c>
      <c r="G148" s="63" t="s">
        <v>1</v>
      </c>
      <c r="K148" s="63" t="s">
        <v>1</v>
      </c>
      <c r="O148" s="210" t="s">
        <v>230</v>
      </c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4">
        <v>295.26</v>
      </c>
      <c r="AD148" s="214"/>
    </row>
    <row r="149" spans="2:30">
      <c r="C149" s="63" t="s">
        <v>1</v>
      </c>
      <c r="G149" s="63" t="s">
        <v>1</v>
      </c>
      <c r="K149" s="63" t="s">
        <v>1</v>
      </c>
      <c r="O149" s="210" t="s">
        <v>229</v>
      </c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4">
        <v>168.56</v>
      </c>
      <c r="AD149" s="214"/>
    </row>
    <row r="150" spans="2:30">
      <c r="B150" s="197" t="s">
        <v>231</v>
      </c>
      <c r="C150" s="197"/>
      <c r="D150" s="197"/>
      <c r="F150" s="197" t="s">
        <v>214</v>
      </c>
      <c r="G150" s="197"/>
      <c r="H150" s="197"/>
      <c r="I150" s="197"/>
      <c r="J150" s="197" t="s">
        <v>232</v>
      </c>
      <c r="K150" s="197"/>
      <c r="L150" s="197"/>
      <c r="N150" s="197" t="s">
        <v>233</v>
      </c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C150" s="209">
        <v>1190</v>
      </c>
      <c r="AD150" s="209"/>
    </row>
    <row r="151" spans="2:30">
      <c r="C151" s="63" t="s">
        <v>1</v>
      </c>
      <c r="G151" s="63" t="s">
        <v>1</v>
      </c>
      <c r="K151" s="63" t="s">
        <v>1</v>
      </c>
      <c r="O151" s="210" t="s">
        <v>234</v>
      </c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</row>
    <row r="152" spans="2:30">
      <c r="B152" s="197" t="s">
        <v>235</v>
      </c>
      <c r="C152" s="197"/>
      <c r="D152" s="197"/>
      <c r="F152" s="197" t="s">
        <v>214</v>
      </c>
      <c r="G152" s="197"/>
      <c r="H152" s="197"/>
      <c r="I152" s="197"/>
      <c r="J152" s="197" t="s">
        <v>236</v>
      </c>
      <c r="K152" s="197"/>
      <c r="L152" s="197"/>
      <c r="N152" s="197" t="s">
        <v>237</v>
      </c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C152" s="209">
        <v>1250</v>
      </c>
      <c r="AD152" s="209"/>
    </row>
    <row r="153" spans="2:30">
      <c r="C153" s="63" t="s">
        <v>1</v>
      </c>
      <c r="G153" s="63" t="s">
        <v>1</v>
      </c>
      <c r="K153" s="63" t="s">
        <v>1</v>
      </c>
      <c r="O153" s="210" t="s">
        <v>238</v>
      </c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</row>
    <row r="154" spans="2:30">
      <c r="B154" s="197" t="s">
        <v>239</v>
      </c>
      <c r="C154" s="197"/>
      <c r="D154" s="197"/>
      <c r="F154" s="197" t="s">
        <v>214</v>
      </c>
      <c r="G154" s="197"/>
      <c r="H154" s="197"/>
      <c r="I154" s="197"/>
      <c r="J154" s="197" t="s">
        <v>240</v>
      </c>
      <c r="K154" s="197"/>
      <c r="L154" s="197"/>
      <c r="N154" s="197" t="s">
        <v>241</v>
      </c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C154" s="209">
        <v>339.13</v>
      </c>
      <c r="AD154" s="209"/>
    </row>
    <row r="155" spans="2:30">
      <c r="C155" s="63" t="s">
        <v>1</v>
      </c>
      <c r="G155" s="63" t="s">
        <v>1</v>
      </c>
      <c r="K155" s="63" t="s">
        <v>1</v>
      </c>
      <c r="O155" s="210" t="s">
        <v>242</v>
      </c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4">
        <v>91.13</v>
      </c>
      <c r="AD155" s="214"/>
    </row>
    <row r="156" spans="2:30">
      <c r="C156" s="63" t="s">
        <v>1</v>
      </c>
      <c r="G156" s="63" t="s">
        <v>1</v>
      </c>
      <c r="K156" s="63" t="s">
        <v>1</v>
      </c>
      <c r="O156" s="210" t="s">
        <v>243</v>
      </c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4">
        <v>132.5</v>
      </c>
      <c r="AD156" s="214"/>
    </row>
    <row r="157" spans="2:30">
      <c r="C157" s="63" t="s">
        <v>1</v>
      </c>
      <c r="G157" s="63" t="s">
        <v>1</v>
      </c>
      <c r="K157" s="63" t="s">
        <v>1</v>
      </c>
      <c r="O157" s="210" t="s">
        <v>244</v>
      </c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4">
        <v>115.5</v>
      </c>
      <c r="AD157" s="214"/>
    </row>
    <row r="158" spans="2:30">
      <c r="B158" s="197" t="s">
        <v>245</v>
      </c>
      <c r="C158" s="197"/>
      <c r="D158" s="197"/>
      <c r="F158" s="197" t="s">
        <v>214</v>
      </c>
      <c r="G158" s="197"/>
      <c r="H158" s="197"/>
      <c r="I158" s="197"/>
      <c r="J158" s="197" t="s">
        <v>246</v>
      </c>
      <c r="K158" s="197"/>
      <c r="L158" s="197"/>
      <c r="N158" s="197" t="s">
        <v>247</v>
      </c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C158" s="209">
        <v>29</v>
      </c>
      <c r="AD158" s="209"/>
    </row>
    <row r="159" spans="2:30">
      <c r="C159" s="63" t="s">
        <v>1</v>
      </c>
      <c r="G159" s="63" t="s">
        <v>1</v>
      </c>
      <c r="K159" s="63" t="s">
        <v>1</v>
      </c>
      <c r="O159" s="210" t="s">
        <v>248</v>
      </c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</row>
    <row r="160" spans="2:30">
      <c r="B160" s="197" t="s">
        <v>249</v>
      </c>
      <c r="C160" s="197"/>
      <c r="D160" s="197"/>
      <c r="F160" s="197" t="s">
        <v>214</v>
      </c>
      <c r="G160" s="197"/>
      <c r="H160" s="197"/>
      <c r="I160" s="197"/>
      <c r="J160" s="197" t="s">
        <v>250</v>
      </c>
      <c r="K160" s="197"/>
      <c r="L160" s="197"/>
      <c r="N160" s="197" t="s">
        <v>251</v>
      </c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C160" s="209">
        <v>292.32</v>
      </c>
      <c r="AD160" s="209"/>
    </row>
    <row r="161" spans="1:30">
      <c r="C161" s="63" t="s">
        <v>1</v>
      </c>
      <c r="G161" s="63" t="s">
        <v>1</v>
      </c>
      <c r="K161" s="63" t="s">
        <v>1</v>
      </c>
      <c r="O161" s="210" t="s">
        <v>252</v>
      </c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</row>
    <row r="162" spans="1:30">
      <c r="B162" s="197" t="s">
        <v>253</v>
      </c>
      <c r="C162" s="197"/>
      <c r="D162" s="197"/>
      <c r="F162" s="197" t="s">
        <v>214</v>
      </c>
      <c r="G162" s="197"/>
      <c r="H162" s="197"/>
      <c r="I162" s="197"/>
      <c r="J162" s="197" t="s">
        <v>84</v>
      </c>
      <c r="K162" s="197"/>
      <c r="L162" s="197"/>
      <c r="N162" s="197" t="s">
        <v>85</v>
      </c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C162" s="209">
        <v>315.93</v>
      </c>
      <c r="AD162" s="209"/>
    </row>
    <row r="163" spans="1:30">
      <c r="C163" s="63" t="s">
        <v>1</v>
      </c>
      <c r="G163" s="63" t="s">
        <v>1</v>
      </c>
      <c r="K163" s="63" t="s">
        <v>1</v>
      </c>
      <c r="O163" s="210" t="s">
        <v>254</v>
      </c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</row>
    <row r="164" spans="1:30" ht="159" customHeight="1"/>
    <row r="165" spans="1:30" ht="12" customHeight="1"/>
    <row r="166" spans="1:30" ht="13.5" customHeight="1">
      <c r="A166" s="195" t="s">
        <v>115</v>
      </c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R166" s="196" t="s">
        <v>255</v>
      </c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</row>
    <row r="167" spans="1:30" ht="25.5" customHeight="1">
      <c r="C167" s="201" t="s">
        <v>35</v>
      </c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</row>
    <row r="168" spans="1:30" ht="7.5" customHeight="1"/>
    <row r="169" spans="1:30" ht="18.75" customHeight="1">
      <c r="I169" s="215" t="s">
        <v>36</v>
      </c>
      <c r="J169" s="215"/>
      <c r="K169" s="215"/>
      <c r="L169" s="215"/>
      <c r="M169" s="215"/>
      <c r="N169" s="215"/>
      <c r="O169" s="215"/>
      <c r="P169" s="215"/>
      <c r="S169" s="216" t="s">
        <v>37</v>
      </c>
      <c r="T169" s="216"/>
      <c r="U169" s="216"/>
      <c r="V169" s="216"/>
      <c r="W169" s="216"/>
      <c r="X169" s="216"/>
      <c r="Y169" s="216"/>
    </row>
    <row r="170" spans="1:30" ht="6.75" customHeight="1"/>
    <row r="171" spans="1:30" ht="14.25" customHeight="1">
      <c r="A171" s="211" t="s">
        <v>38</v>
      </c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</row>
    <row r="172" spans="1:30">
      <c r="B172" s="212" t="s">
        <v>39</v>
      </c>
      <c r="C172" s="212"/>
      <c r="D172" s="212"/>
      <c r="F172" s="212" t="s">
        <v>40</v>
      </c>
      <c r="G172" s="212"/>
      <c r="H172" s="212"/>
      <c r="I172" s="212"/>
      <c r="J172" s="212" t="s">
        <v>41</v>
      </c>
      <c r="K172" s="212"/>
      <c r="L172" s="212"/>
      <c r="N172" s="212" t="s">
        <v>42</v>
      </c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C172" s="213" t="s">
        <v>43</v>
      </c>
      <c r="AD172" s="213"/>
    </row>
    <row r="173" spans="1:30">
      <c r="B173" s="197" t="s">
        <v>256</v>
      </c>
      <c r="C173" s="197"/>
      <c r="D173" s="197"/>
      <c r="F173" s="197" t="s">
        <v>214</v>
      </c>
      <c r="G173" s="197"/>
      <c r="H173" s="197"/>
      <c r="I173" s="197"/>
      <c r="J173" s="197" t="s">
        <v>137</v>
      </c>
      <c r="K173" s="197"/>
      <c r="L173" s="197"/>
      <c r="N173" s="197" t="s">
        <v>138</v>
      </c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C173" s="209">
        <v>3705</v>
      </c>
      <c r="AD173" s="209"/>
    </row>
    <row r="174" spans="1:30">
      <c r="C174" s="63" t="s">
        <v>1</v>
      </c>
      <c r="G174" s="63" t="s">
        <v>1</v>
      </c>
      <c r="K174" s="63" t="s">
        <v>1</v>
      </c>
      <c r="O174" s="210" t="s">
        <v>257</v>
      </c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4">
        <v>81.5</v>
      </c>
      <c r="AD174" s="214"/>
    </row>
    <row r="175" spans="1:30">
      <c r="C175" s="63" t="s">
        <v>1</v>
      </c>
      <c r="G175" s="63" t="s">
        <v>1</v>
      </c>
      <c r="K175" s="63" t="s">
        <v>1</v>
      </c>
      <c r="O175" s="210" t="s">
        <v>258</v>
      </c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4">
        <v>54.7</v>
      </c>
      <c r="AD175" s="214"/>
    </row>
    <row r="176" spans="1:30">
      <c r="C176" s="63" t="s">
        <v>1</v>
      </c>
      <c r="G176" s="63" t="s">
        <v>1</v>
      </c>
      <c r="K176" s="63" t="s">
        <v>1</v>
      </c>
      <c r="O176" s="210" t="s">
        <v>259</v>
      </c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4">
        <v>242.73</v>
      </c>
      <c r="AD176" s="214"/>
    </row>
    <row r="177" spans="2:30">
      <c r="C177" s="63" t="s">
        <v>1</v>
      </c>
      <c r="G177" s="63" t="s">
        <v>1</v>
      </c>
      <c r="K177" s="63" t="s">
        <v>1</v>
      </c>
      <c r="O177" s="210" t="s">
        <v>260</v>
      </c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4">
        <v>323.68</v>
      </c>
      <c r="AD177" s="214"/>
    </row>
    <row r="178" spans="2:30">
      <c r="C178" s="63" t="s">
        <v>1</v>
      </c>
      <c r="G178" s="63" t="s">
        <v>1</v>
      </c>
      <c r="K178" s="63" t="s">
        <v>1</v>
      </c>
      <c r="O178" s="210" t="s">
        <v>261</v>
      </c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4">
        <v>479.04</v>
      </c>
      <c r="AD178" s="214"/>
    </row>
    <row r="179" spans="2:30">
      <c r="C179" s="63" t="s">
        <v>1</v>
      </c>
      <c r="G179" s="63" t="s">
        <v>1</v>
      </c>
      <c r="K179" s="63" t="s">
        <v>1</v>
      </c>
      <c r="O179" s="210" t="s">
        <v>258</v>
      </c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4">
        <v>220.41</v>
      </c>
      <c r="AD179" s="214"/>
    </row>
    <row r="180" spans="2:30">
      <c r="C180" s="63" t="s">
        <v>1</v>
      </c>
      <c r="G180" s="63" t="s">
        <v>1</v>
      </c>
      <c r="K180" s="63" t="s">
        <v>1</v>
      </c>
      <c r="O180" s="210" t="s">
        <v>262</v>
      </c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4">
        <v>402.08</v>
      </c>
      <c r="AD180" s="214"/>
    </row>
    <row r="181" spans="2:30">
      <c r="C181" s="63" t="s">
        <v>1</v>
      </c>
      <c r="G181" s="63" t="s">
        <v>1</v>
      </c>
      <c r="K181" s="63" t="s">
        <v>1</v>
      </c>
      <c r="O181" s="210" t="s">
        <v>263</v>
      </c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4">
        <v>402.08</v>
      </c>
      <c r="AD181" s="214"/>
    </row>
    <row r="182" spans="2:30">
      <c r="C182" s="63" t="s">
        <v>1</v>
      </c>
      <c r="G182" s="63" t="s">
        <v>1</v>
      </c>
      <c r="K182" s="63" t="s">
        <v>1</v>
      </c>
      <c r="O182" s="210" t="s">
        <v>264</v>
      </c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4">
        <v>242.73</v>
      </c>
      <c r="AD182" s="214"/>
    </row>
    <row r="183" spans="2:30">
      <c r="C183" s="63" t="s">
        <v>1</v>
      </c>
      <c r="G183" s="63" t="s">
        <v>1</v>
      </c>
      <c r="K183" s="63" t="s">
        <v>1</v>
      </c>
      <c r="O183" s="210" t="s">
        <v>265</v>
      </c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4">
        <v>187.56</v>
      </c>
      <c r="AD183" s="214"/>
    </row>
    <row r="184" spans="2:30">
      <c r="C184" s="63" t="s">
        <v>1</v>
      </c>
      <c r="G184" s="63" t="s">
        <v>1</v>
      </c>
      <c r="K184" s="63" t="s">
        <v>1</v>
      </c>
      <c r="O184" s="210" t="s">
        <v>266</v>
      </c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4">
        <v>198.16</v>
      </c>
      <c r="AD184" s="214"/>
    </row>
    <row r="185" spans="2:30">
      <c r="C185" s="63" t="s">
        <v>1</v>
      </c>
      <c r="G185" s="63" t="s">
        <v>1</v>
      </c>
      <c r="K185" s="63" t="s">
        <v>1</v>
      </c>
      <c r="O185" s="210" t="s">
        <v>267</v>
      </c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4">
        <v>242.73</v>
      </c>
      <c r="AD185" s="214"/>
    </row>
    <row r="186" spans="2:30">
      <c r="C186" s="63" t="s">
        <v>1</v>
      </c>
      <c r="G186" s="63" t="s">
        <v>1</v>
      </c>
      <c r="K186" s="63" t="s">
        <v>1</v>
      </c>
      <c r="O186" s="210" t="s">
        <v>268</v>
      </c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4">
        <v>163</v>
      </c>
      <c r="AD186" s="214"/>
    </row>
    <row r="187" spans="2:30">
      <c r="C187" s="63" t="s">
        <v>1</v>
      </c>
      <c r="G187" s="63" t="s">
        <v>1</v>
      </c>
      <c r="K187" s="63" t="s">
        <v>1</v>
      </c>
      <c r="O187" s="210" t="s">
        <v>265</v>
      </c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4">
        <v>62.52</v>
      </c>
      <c r="AD187" s="214"/>
    </row>
    <row r="188" spans="2:30">
      <c r="C188" s="63" t="s">
        <v>1</v>
      </c>
      <c r="G188" s="63" t="s">
        <v>1</v>
      </c>
      <c r="K188" s="63" t="s">
        <v>1</v>
      </c>
      <c r="O188" s="210" t="s">
        <v>269</v>
      </c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4">
        <v>402.08</v>
      </c>
      <c r="AD188" s="214"/>
    </row>
    <row r="189" spans="2:30">
      <c r="B189" s="197" t="s">
        <v>270</v>
      </c>
      <c r="C189" s="197"/>
      <c r="D189" s="197"/>
      <c r="F189" s="197" t="s">
        <v>214</v>
      </c>
      <c r="G189" s="197"/>
      <c r="H189" s="197"/>
      <c r="I189" s="197"/>
      <c r="J189" s="197" t="s">
        <v>271</v>
      </c>
      <c r="K189" s="197"/>
      <c r="L189" s="197"/>
      <c r="N189" s="197" t="s">
        <v>272</v>
      </c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C189" s="209">
        <v>800</v>
      </c>
      <c r="AD189" s="209"/>
    </row>
    <row r="190" spans="2:30">
      <c r="C190" s="63" t="s">
        <v>1</v>
      </c>
      <c r="G190" s="63" t="s">
        <v>1</v>
      </c>
      <c r="K190" s="63" t="s">
        <v>1</v>
      </c>
      <c r="O190" s="210" t="s">
        <v>273</v>
      </c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  <row r="191" spans="2:30">
      <c r="B191" s="197" t="s">
        <v>274</v>
      </c>
      <c r="C191" s="197"/>
      <c r="D191" s="197"/>
      <c r="F191" s="197" t="s">
        <v>214</v>
      </c>
      <c r="G191" s="197"/>
      <c r="H191" s="197"/>
      <c r="I191" s="197"/>
      <c r="J191" s="197" t="s">
        <v>275</v>
      </c>
      <c r="K191" s="197"/>
      <c r="L191" s="197"/>
      <c r="N191" s="197" t="s">
        <v>276</v>
      </c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C191" s="209">
        <v>9200</v>
      </c>
      <c r="AD191" s="209"/>
    </row>
    <row r="192" spans="2:30">
      <c r="C192" s="63" t="s">
        <v>1</v>
      </c>
      <c r="G192" s="63" t="s">
        <v>1</v>
      </c>
      <c r="K192" s="63" t="s">
        <v>1</v>
      </c>
      <c r="O192" s="210" t="s">
        <v>277</v>
      </c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</row>
    <row r="193" spans="2:30">
      <c r="B193" s="197" t="s">
        <v>278</v>
      </c>
      <c r="C193" s="197"/>
      <c r="D193" s="197"/>
      <c r="F193" s="197" t="s">
        <v>214</v>
      </c>
      <c r="G193" s="197"/>
      <c r="H193" s="197"/>
      <c r="I193" s="197"/>
      <c r="J193" s="197" t="s">
        <v>279</v>
      </c>
      <c r="K193" s="197"/>
      <c r="L193" s="197"/>
      <c r="N193" s="197" t="s">
        <v>280</v>
      </c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C193" s="209">
        <v>12269.32</v>
      </c>
      <c r="AD193" s="209"/>
    </row>
    <row r="194" spans="2:30">
      <c r="C194" s="63" t="s">
        <v>1</v>
      </c>
      <c r="G194" s="63" t="s">
        <v>1</v>
      </c>
      <c r="K194" s="63" t="s">
        <v>1</v>
      </c>
      <c r="O194" s="210" t="s">
        <v>281</v>
      </c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4">
        <v>6134.66</v>
      </c>
      <c r="AD194" s="214"/>
    </row>
    <row r="195" spans="2:30">
      <c r="C195" s="63" t="s">
        <v>1</v>
      </c>
      <c r="G195" s="63" t="s">
        <v>1</v>
      </c>
      <c r="K195" s="63" t="s">
        <v>1</v>
      </c>
      <c r="O195" s="210" t="s">
        <v>281</v>
      </c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4">
        <v>6134.66</v>
      </c>
      <c r="AD195" s="214"/>
    </row>
    <row r="196" spans="2:30">
      <c r="B196" s="197" t="s">
        <v>282</v>
      </c>
      <c r="C196" s="197"/>
      <c r="D196" s="197"/>
      <c r="F196" s="197" t="s">
        <v>214</v>
      </c>
      <c r="G196" s="197"/>
      <c r="H196" s="197"/>
      <c r="I196" s="197"/>
      <c r="J196" s="197" t="s">
        <v>283</v>
      </c>
      <c r="K196" s="197"/>
      <c r="L196" s="197"/>
      <c r="N196" s="197" t="s">
        <v>284</v>
      </c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C196" s="209">
        <v>58.8</v>
      </c>
      <c r="AD196" s="209"/>
    </row>
    <row r="197" spans="2:30">
      <c r="C197" s="63" t="s">
        <v>1</v>
      </c>
      <c r="G197" s="63" t="s">
        <v>1</v>
      </c>
      <c r="K197" s="63" t="s">
        <v>1</v>
      </c>
      <c r="O197" s="210" t="s">
        <v>285</v>
      </c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</row>
    <row r="198" spans="2:30">
      <c r="B198" s="197" t="s">
        <v>286</v>
      </c>
      <c r="C198" s="197"/>
      <c r="D198" s="197"/>
      <c r="F198" s="197" t="s">
        <v>214</v>
      </c>
      <c r="G198" s="197"/>
      <c r="H198" s="197"/>
      <c r="I198" s="197"/>
      <c r="J198" s="197" t="s">
        <v>287</v>
      </c>
      <c r="K198" s="197"/>
      <c r="L198" s="197"/>
      <c r="N198" s="197" t="s">
        <v>288</v>
      </c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C198" s="209">
        <v>1100</v>
      </c>
      <c r="AD198" s="209"/>
    </row>
    <row r="199" spans="2:30">
      <c r="C199" s="63" t="s">
        <v>1</v>
      </c>
      <c r="G199" s="63" t="s">
        <v>1</v>
      </c>
      <c r="K199" s="63" t="s">
        <v>1</v>
      </c>
      <c r="O199" s="210" t="s">
        <v>289</v>
      </c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</row>
    <row r="200" spans="2:30">
      <c r="B200" s="197" t="s">
        <v>290</v>
      </c>
      <c r="C200" s="197"/>
      <c r="D200" s="197"/>
      <c r="F200" s="197" t="s">
        <v>214</v>
      </c>
      <c r="G200" s="197"/>
      <c r="H200" s="197"/>
      <c r="I200" s="197"/>
      <c r="J200" s="197" t="s">
        <v>291</v>
      </c>
      <c r="K200" s="197"/>
      <c r="L200" s="197"/>
      <c r="N200" s="197" t="s">
        <v>292</v>
      </c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C200" s="209">
        <v>9997.4</v>
      </c>
      <c r="AD200" s="209"/>
    </row>
    <row r="201" spans="2:30">
      <c r="C201" s="63" t="s">
        <v>1</v>
      </c>
      <c r="G201" s="63" t="s">
        <v>1</v>
      </c>
      <c r="K201" s="63" t="s">
        <v>1</v>
      </c>
      <c r="O201" s="210" t="s">
        <v>293</v>
      </c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4">
        <v>747.48</v>
      </c>
      <c r="AD201" s="214"/>
    </row>
    <row r="202" spans="2:30">
      <c r="C202" s="63" t="s">
        <v>1</v>
      </c>
      <c r="G202" s="63" t="s">
        <v>1</v>
      </c>
      <c r="K202" s="63" t="s">
        <v>1</v>
      </c>
      <c r="O202" s="210" t="s">
        <v>294</v>
      </c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4">
        <v>4582.8999999999996</v>
      </c>
      <c r="AD202" s="214"/>
    </row>
    <row r="203" spans="2:30">
      <c r="C203" s="63" t="s">
        <v>1</v>
      </c>
      <c r="G203" s="63" t="s">
        <v>1</v>
      </c>
      <c r="K203" s="63" t="s">
        <v>1</v>
      </c>
      <c r="O203" s="210" t="s">
        <v>295</v>
      </c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4">
        <v>1543.97</v>
      </c>
      <c r="AD203" s="214"/>
    </row>
    <row r="204" spans="2:30">
      <c r="C204" s="63" t="s">
        <v>1</v>
      </c>
      <c r="G204" s="63" t="s">
        <v>1</v>
      </c>
      <c r="K204" s="63" t="s">
        <v>1</v>
      </c>
      <c r="O204" s="210" t="s">
        <v>296</v>
      </c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4">
        <v>3123.05</v>
      </c>
      <c r="AD204" s="214"/>
    </row>
    <row r="205" spans="2:30">
      <c r="B205" s="197" t="s">
        <v>297</v>
      </c>
      <c r="C205" s="197"/>
      <c r="D205" s="197"/>
      <c r="F205" s="197" t="s">
        <v>214</v>
      </c>
      <c r="G205" s="197"/>
      <c r="H205" s="197"/>
      <c r="I205" s="197"/>
      <c r="J205" s="197" t="s">
        <v>298</v>
      </c>
      <c r="K205" s="197"/>
      <c r="L205" s="197"/>
      <c r="N205" s="197" t="s">
        <v>299</v>
      </c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C205" s="209">
        <v>21618.95</v>
      </c>
      <c r="AD205" s="209"/>
    </row>
    <row r="206" spans="2:30">
      <c r="C206" s="63" t="s">
        <v>1</v>
      </c>
      <c r="G206" s="63" t="s">
        <v>1</v>
      </c>
      <c r="K206" s="63" t="s">
        <v>1</v>
      </c>
      <c r="O206" s="210" t="s">
        <v>300</v>
      </c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4">
        <v>2956.65</v>
      </c>
      <c r="AD206" s="214"/>
    </row>
    <row r="207" spans="2:30">
      <c r="C207" s="63" t="s">
        <v>1</v>
      </c>
      <c r="G207" s="63" t="s">
        <v>1</v>
      </c>
      <c r="K207" s="63" t="s">
        <v>1</v>
      </c>
      <c r="O207" s="210" t="s">
        <v>300</v>
      </c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4">
        <v>2995.75</v>
      </c>
      <c r="AD207" s="214"/>
    </row>
    <row r="208" spans="2:30">
      <c r="C208" s="63" t="s">
        <v>1</v>
      </c>
      <c r="G208" s="63" t="s">
        <v>1</v>
      </c>
      <c r="K208" s="63" t="s">
        <v>1</v>
      </c>
      <c r="O208" s="210" t="s">
        <v>300</v>
      </c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4">
        <v>3415.5</v>
      </c>
      <c r="AD208" s="214"/>
    </row>
    <row r="209" spans="2:30">
      <c r="C209" s="63" t="s">
        <v>1</v>
      </c>
      <c r="G209" s="63" t="s">
        <v>1</v>
      </c>
      <c r="K209" s="63" t="s">
        <v>1</v>
      </c>
      <c r="O209" s="210" t="s">
        <v>300</v>
      </c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4">
        <v>2901.45</v>
      </c>
      <c r="AD209" s="214"/>
    </row>
    <row r="210" spans="2:30">
      <c r="C210" s="63" t="s">
        <v>1</v>
      </c>
      <c r="G210" s="63" t="s">
        <v>1</v>
      </c>
      <c r="K210" s="63" t="s">
        <v>1</v>
      </c>
      <c r="O210" s="210" t="s">
        <v>300</v>
      </c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4">
        <v>2944</v>
      </c>
      <c r="AD210" s="214"/>
    </row>
    <row r="211" spans="2:30">
      <c r="C211" s="63" t="s">
        <v>1</v>
      </c>
      <c r="G211" s="63" t="s">
        <v>1</v>
      </c>
      <c r="K211" s="63" t="s">
        <v>1</v>
      </c>
      <c r="O211" s="210" t="s">
        <v>300</v>
      </c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4">
        <v>6405.6</v>
      </c>
      <c r="AD211" s="214"/>
    </row>
    <row r="212" spans="2:30">
      <c r="B212" s="197" t="s">
        <v>301</v>
      </c>
      <c r="C212" s="197"/>
      <c r="D212" s="197"/>
      <c r="F212" s="197" t="s">
        <v>302</v>
      </c>
      <c r="G212" s="197"/>
      <c r="H212" s="197"/>
      <c r="I212" s="197"/>
      <c r="J212" s="197" t="s">
        <v>303</v>
      </c>
      <c r="K212" s="197"/>
      <c r="L212" s="197"/>
      <c r="N212" s="197" t="s">
        <v>304</v>
      </c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C212" s="209">
        <v>13899</v>
      </c>
      <c r="AD212" s="209"/>
    </row>
    <row r="213" spans="2:30">
      <c r="C213" s="63" t="s">
        <v>1</v>
      </c>
      <c r="G213" s="63" t="s">
        <v>1</v>
      </c>
      <c r="K213" s="63" t="s">
        <v>1</v>
      </c>
      <c r="O213" s="210" t="s">
        <v>305</v>
      </c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4">
        <v>1825.2</v>
      </c>
      <c r="AD213" s="214"/>
    </row>
    <row r="214" spans="2:30">
      <c r="C214" s="63" t="s">
        <v>1</v>
      </c>
      <c r="G214" s="63" t="s">
        <v>1</v>
      </c>
      <c r="K214" s="63" t="s">
        <v>1</v>
      </c>
      <c r="O214" s="210" t="s">
        <v>305</v>
      </c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4">
        <v>2250.1799999999998</v>
      </c>
      <c r="AD214" s="214"/>
    </row>
    <row r="215" spans="2:30">
      <c r="C215" s="63" t="s">
        <v>1</v>
      </c>
      <c r="G215" s="63" t="s">
        <v>1</v>
      </c>
      <c r="K215" s="63" t="s">
        <v>1</v>
      </c>
      <c r="O215" s="210" t="s">
        <v>305</v>
      </c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4">
        <v>1254.3599999999999</v>
      </c>
      <c r="AD215" s="214"/>
    </row>
    <row r="216" spans="2:30">
      <c r="C216" s="63" t="s">
        <v>1</v>
      </c>
      <c r="G216" s="63" t="s">
        <v>1</v>
      </c>
      <c r="K216" s="63" t="s">
        <v>1</v>
      </c>
      <c r="O216" s="210" t="s">
        <v>305</v>
      </c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4">
        <v>1514.7</v>
      </c>
      <c r="AD216" s="214"/>
    </row>
    <row r="217" spans="2:30">
      <c r="C217" s="63" t="s">
        <v>1</v>
      </c>
      <c r="G217" s="63" t="s">
        <v>1</v>
      </c>
      <c r="K217" s="63" t="s">
        <v>1</v>
      </c>
      <c r="O217" s="210" t="s">
        <v>305</v>
      </c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4">
        <v>2138.4</v>
      </c>
      <c r="AD217" s="214"/>
    </row>
    <row r="218" spans="2:30">
      <c r="C218" s="63" t="s">
        <v>1</v>
      </c>
      <c r="G218" s="63" t="s">
        <v>1</v>
      </c>
      <c r="K218" s="63" t="s">
        <v>1</v>
      </c>
      <c r="O218" s="210" t="s">
        <v>306</v>
      </c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4">
        <v>2268</v>
      </c>
      <c r="AD218" s="214"/>
    </row>
    <row r="219" spans="2:30">
      <c r="C219" s="63" t="s">
        <v>1</v>
      </c>
      <c r="G219" s="63" t="s">
        <v>1</v>
      </c>
      <c r="K219" s="63" t="s">
        <v>1</v>
      </c>
      <c r="O219" s="210" t="s">
        <v>305</v>
      </c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4">
        <v>929.34</v>
      </c>
      <c r="AD219" s="214"/>
    </row>
    <row r="220" spans="2:30">
      <c r="C220" s="63" t="s">
        <v>1</v>
      </c>
      <c r="G220" s="63" t="s">
        <v>1</v>
      </c>
      <c r="K220" s="63" t="s">
        <v>1</v>
      </c>
      <c r="O220" s="210" t="s">
        <v>305</v>
      </c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4">
        <v>1718.82</v>
      </c>
      <c r="AD220" s="214"/>
    </row>
    <row r="221" spans="2:30">
      <c r="B221" s="197" t="s">
        <v>307</v>
      </c>
      <c r="C221" s="197"/>
      <c r="D221" s="197"/>
      <c r="F221" s="197" t="s">
        <v>302</v>
      </c>
      <c r="G221" s="197"/>
      <c r="H221" s="197"/>
      <c r="I221" s="197"/>
      <c r="J221" s="197" t="s">
        <v>308</v>
      </c>
      <c r="K221" s="197"/>
      <c r="L221" s="197"/>
      <c r="N221" s="197" t="s">
        <v>309</v>
      </c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C221" s="209">
        <v>10616</v>
      </c>
      <c r="AD221" s="209"/>
    </row>
    <row r="222" spans="2:30">
      <c r="C222" s="63" t="s">
        <v>1</v>
      </c>
      <c r="G222" s="63" t="s">
        <v>1</v>
      </c>
      <c r="K222" s="63" t="s">
        <v>1</v>
      </c>
      <c r="O222" s="210" t="s">
        <v>310</v>
      </c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</row>
    <row r="223" spans="2:30">
      <c r="B223" s="197" t="s">
        <v>311</v>
      </c>
      <c r="C223" s="197"/>
      <c r="D223" s="197"/>
      <c r="F223" s="197" t="s">
        <v>302</v>
      </c>
      <c r="G223" s="197"/>
      <c r="H223" s="197"/>
      <c r="I223" s="197"/>
      <c r="J223" s="197" t="s">
        <v>312</v>
      </c>
      <c r="K223" s="197"/>
      <c r="L223" s="197"/>
      <c r="N223" s="197" t="s">
        <v>313</v>
      </c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C223" s="209">
        <v>1468.88</v>
      </c>
      <c r="AD223" s="209"/>
    </row>
    <row r="224" spans="2:30">
      <c r="C224" s="63" t="s">
        <v>1</v>
      </c>
      <c r="G224" s="63" t="s">
        <v>1</v>
      </c>
      <c r="K224" s="63" t="s">
        <v>1</v>
      </c>
      <c r="O224" s="210" t="s">
        <v>314</v>
      </c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</row>
    <row r="225" spans="1:30" ht="21.75" customHeight="1"/>
    <row r="226" spans="1:30" ht="12" customHeight="1"/>
    <row r="227" spans="1:30" ht="13.5" customHeight="1">
      <c r="A227" s="195" t="s">
        <v>115</v>
      </c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R227" s="196" t="s">
        <v>315</v>
      </c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</row>
    <row r="228" spans="1:30" ht="25.5" customHeight="1">
      <c r="C228" s="201" t="s">
        <v>35</v>
      </c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</row>
    <row r="229" spans="1:30" ht="7.5" customHeight="1"/>
    <row r="230" spans="1:30" ht="18.75" customHeight="1">
      <c r="I230" s="215" t="s">
        <v>36</v>
      </c>
      <c r="J230" s="215"/>
      <c r="K230" s="215"/>
      <c r="L230" s="215"/>
      <c r="M230" s="215"/>
      <c r="N230" s="215"/>
      <c r="O230" s="215"/>
      <c r="P230" s="215"/>
      <c r="S230" s="216" t="s">
        <v>37</v>
      </c>
      <c r="T230" s="216"/>
      <c r="U230" s="216"/>
      <c r="V230" s="216"/>
      <c r="W230" s="216"/>
      <c r="X230" s="216"/>
      <c r="Y230" s="216"/>
    </row>
    <row r="231" spans="1:30" ht="6.75" customHeight="1"/>
    <row r="232" spans="1:30" ht="14.25" customHeight="1">
      <c r="A232" s="211" t="s">
        <v>38</v>
      </c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</row>
    <row r="233" spans="1:30">
      <c r="B233" s="212" t="s">
        <v>39</v>
      </c>
      <c r="C233" s="212"/>
      <c r="D233" s="212"/>
      <c r="F233" s="212" t="s">
        <v>40</v>
      </c>
      <c r="G233" s="212"/>
      <c r="H233" s="212"/>
      <c r="I233" s="212"/>
      <c r="J233" s="212" t="s">
        <v>41</v>
      </c>
      <c r="K233" s="212"/>
      <c r="L233" s="212"/>
      <c r="N233" s="212" t="s">
        <v>42</v>
      </c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C233" s="213" t="s">
        <v>43</v>
      </c>
      <c r="AD233" s="213"/>
    </row>
    <row r="234" spans="1:30">
      <c r="B234" s="197" t="s">
        <v>316</v>
      </c>
      <c r="C234" s="197"/>
      <c r="D234" s="197"/>
      <c r="F234" s="197" t="s">
        <v>302</v>
      </c>
      <c r="G234" s="197"/>
      <c r="H234" s="197"/>
      <c r="I234" s="197"/>
      <c r="J234" s="197" t="s">
        <v>317</v>
      </c>
      <c r="K234" s="197"/>
      <c r="L234" s="197"/>
      <c r="N234" s="197" t="s">
        <v>318</v>
      </c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C234" s="209">
        <v>573.36</v>
      </c>
      <c r="AD234" s="209"/>
    </row>
    <row r="235" spans="1:30">
      <c r="C235" s="63" t="s">
        <v>1</v>
      </c>
      <c r="G235" s="63" t="s">
        <v>1</v>
      </c>
      <c r="K235" s="63" t="s">
        <v>1</v>
      </c>
      <c r="O235" s="210" t="s">
        <v>314</v>
      </c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</row>
    <row r="236" spans="1:30">
      <c r="B236" s="197" t="s">
        <v>319</v>
      </c>
      <c r="C236" s="197"/>
      <c r="D236" s="197"/>
      <c r="F236" s="197" t="s">
        <v>302</v>
      </c>
      <c r="G236" s="197"/>
      <c r="H236" s="197"/>
      <c r="I236" s="197"/>
      <c r="J236" s="197" t="s">
        <v>227</v>
      </c>
      <c r="K236" s="197"/>
      <c r="L236" s="197"/>
      <c r="N236" s="197" t="s">
        <v>228</v>
      </c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C236" s="209">
        <v>525.63</v>
      </c>
      <c r="AD236" s="209"/>
    </row>
    <row r="237" spans="1:30">
      <c r="C237" s="63" t="s">
        <v>1</v>
      </c>
      <c r="G237" s="63" t="s">
        <v>1</v>
      </c>
      <c r="K237" s="63" t="s">
        <v>1</v>
      </c>
      <c r="O237" s="210" t="s">
        <v>320</v>
      </c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4">
        <v>399.48</v>
      </c>
      <c r="AD237" s="214"/>
    </row>
    <row r="238" spans="1:30">
      <c r="C238" s="63" t="s">
        <v>1</v>
      </c>
      <c r="G238" s="63" t="s">
        <v>1</v>
      </c>
      <c r="K238" s="63" t="s">
        <v>1</v>
      </c>
      <c r="O238" s="210" t="s">
        <v>321</v>
      </c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4">
        <v>126.15</v>
      </c>
      <c r="AD238" s="214"/>
    </row>
    <row r="239" spans="1:30">
      <c r="B239" s="197" t="s">
        <v>322</v>
      </c>
      <c r="C239" s="197"/>
      <c r="D239" s="197"/>
      <c r="F239" s="197" t="s">
        <v>302</v>
      </c>
      <c r="G239" s="197"/>
      <c r="H239" s="197"/>
      <c r="I239" s="197"/>
      <c r="J239" s="197" t="s">
        <v>323</v>
      </c>
      <c r="K239" s="197"/>
      <c r="L239" s="197"/>
      <c r="N239" s="197" t="s">
        <v>324</v>
      </c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C239" s="209">
        <v>1400</v>
      </c>
      <c r="AD239" s="209"/>
    </row>
    <row r="240" spans="1:30">
      <c r="C240" s="63" t="s">
        <v>1</v>
      </c>
      <c r="G240" s="63" t="s">
        <v>1</v>
      </c>
      <c r="K240" s="63" t="s">
        <v>1</v>
      </c>
      <c r="O240" s="210" t="s">
        <v>277</v>
      </c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</row>
    <row r="241" spans="2:30">
      <c r="B241" s="197" t="s">
        <v>325</v>
      </c>
      <c r="C241" s="197"/>
      <c r="D241" s="197"/>
      <c r="F241" s="197" t="s">
        <v>302</v>
      </c>
      <c r="G241" s="197"/>
      <c r="H241" s="197"/>
      <c r="I241" s="197"/>
      <c r="J241" s="197" t="s">
        <v>240</v>
      </c>
      <c r="K241" s="197"/>
      <c r="L241" s="197"/>
      <c r="N241" s="197" t="s">
        <v>241</v>
      </c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C241" s="209">
        <v>331.27</v>
      </c>
      <c r="AD241" s="209"/>
    </row>
    <row r="242" spans="2:30">
      <c r="C242" s="63" t="s">
        <v>1</v>
      </c>
      <c r="G242" s="63" t="s">
        <v>1</v>
      </c>
      <c r="K242" s="63" t="s">
        <v>1</v>
      </c>
      <c r="O242" s="210" t="s">
        <v>326</v>
      </c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</row>
    <row r="243" spans="2:30">
      <c r="B243" s="197" t="s">
        <v>327</v>
      </c>
      <c r="C243" s="197"/>
      <c r="D243" s="197"/>
      <c r="F243" s="197" t="s">
        <v>302</v>
      </c>
      <c r="G243" s="197"/>
      <c r="H243" s="197"/>
      <c r="I243" s="197"/>
      <c r="J243" s="197" t="s">
        <v>46</v>
      </c>
      <c r="K243" s="197"/>
      <c r="L243" s="197"/>
      <c r="N243" s="197" t="s">
        <v>47</v>
      </c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C243" s="209">
        <v>7800</v>
      </c>
      <c r="AD243" s="209"/>
    </row>
    <row r="244" spans="2:30">
      <c r="C244" s="63" t="s">
        <v>1</v>
      </c>
      <c r="G244" s="63" t="s">
        <v>1</v>
      </c>
      <c r="K244" s="63" t="s">
        <v>1</v>
      </c>
      <c r="O244" s="210" t="s">
        <v>49</v>
      </c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4">
        <v>2100</v>
      </c>
      <c r="AD244" s="214"/>
    </row>
    <row r="245" spans="2:30">
      <c r="C245" s="63" t="s">
        <v>1</v>
      </c>
      <c r="G245" s="63" t="s">
        <v>1</v>
      </c>
      <c r="K245" s="63" t="s">
        <v>1</v>
      </c>
      <c r="O245" s="210" t="s">
        <v>50</v>
      </c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4">
        <v>2100</v>
      </c>
      <c r="AD245" s="214"/>
    </row>
    <row r="246" spans="2:30">
      <c r="C246" s="63" t="s">
        <v>1</v>
      </c>
      <c r="G246" s="63" t="s">
        <v>1</v>
      </c>
      <c r="K246" s="63" t="s">
        <v>1</v>
      </c>
      <c r="O246" s="210" t="s">
        <v>48</v>
      </c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4">
        <v>1800</v>
      </c>
      <c r="AD246" s="214"/>
    </row>
    <row r="247" spans="2:30">
      <c r="C247" s="63" t="s">
        <v>1</v>
      </c>
      <c r="G247" s="63" t="s">
        <v>1</v>
      </c>
      <c r="K247" s="63" t="s">
        <v>1</v>
      </c>
      <c r="O247" s="210" t="s">
        <v>48</v>
      </c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4">
        <v>1800</v>
      </c>
      <c r="AD247" s="214"/>
    </row>
    <row r="248" spans="2:30">
      <c r="B248" s="197" t="s">
        <v>328</v>
      </c>
      <c r="C248" s="197"/>
      <c r="D248" s="197"/>
      <c r="F248" s="197" t="s">
        <v>302</v>
      </c>
      <c r="G248" s="197"/>
      <c r="H248" s="197"/>
      <c r="I248" s="197"/>
      <c r="J248" s="197" t="s">
        <v>329</v>
      </c>
      <c r="K248" s="197"/>
      <c r="L248" s="197"/>
      <c r="N248" s="197" t="s">
        <v>330</v>
      </c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C248" s="209">
        <v>5339.84</v>
      </c>
      <c r="AD248" s="209"/>
    </row>
    <row r="249" spans="2:30">
      <c r="C249" s="63" t="s">
        <v>1</v>
      </c>
      <c r="G249" s="63" t="s">
        <v>1</v>
      </c>
      <c r="K249" s="63" t="s">
        <v>1</v>
      </c>
      <c r="O249" s="210" t="s">
        <v>331</v>
      </c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4">
        <v>39.99</v>
      </c>
      <c r="AD249" s="214"/>
    </row>
    <row r="250" spans="2:30">
      <c r="C250" s="63" t="s">
        <v>1</v>
      </c>
      <c r="G250" s="63" t="s">
        <v>1</v>
      </c>
      <c r="K250" s="63" t="s">
        <v>1</v>
      </c>
      <c r="O250" s="210" t="s">
        <v>331</v>
      </c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4">
        <v>119.97</v>
      </c>
      <c r="AD250" s="214"/>
    </row>
    <row r="251" spans="2:30">
      <c r="C251" s="63" t="s">
        <v>1</v>
      </c>
      <c r="G251" s="63" t="s">
        <v>1</v>
      </c>
      <c r="K251" s="63" t="s">
        <v>1</v>
      </c>
      <c r="O251" s="210" t="s">
        <v>332</v>
      </c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4">
        <v>159.96</v>
      </c>
      <c r="AD251" s="214"/>
    </row>
    <row r="252" spans="2:30">
      <c r="C252" s="63" t="s">
        <v>1</v>
      </c>
      <c r="G252" s="63" t="s">
        <v>1</v>
      </c>
      <c r="K252" s="63" t="s">
        <v>1</v>
      </c>
      <c r="O252" s="210" t="s">
        <v>333</v>
      </c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4">
        <v>599.96</v>
      </c>
      <c r="AD252" s="214"/>
    </row>
    <row r="253" spans="2:30">
      <c r="C253" s="63" t="s">
        <v>1</v>
      </c>
      <c r="G253" s="63" t="s">
        <v>1</v>
      </c>
      <c r="K253" s="63" t="s">
        <v>1</v>
      </c>
      <c r="O253" s="210" t="s">
        <v>334</v>
      </c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4">
        <v>4300</v>
      </c>
      <c r="AD253" s="214"/>
    </row>
    <row r="254" spans="2:30">
      <c r="C254" s="63" t="s">
        <v>1</v>
      </c>
      <c r="G254" s="63" t="s">
        <v>1</v>
      </c>
      <c r="K254" s="63" t="s">
        <v>1</v>
      </c>
      <c r="O254" s="210" t="s">
        <v>335</v>
      </c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4">
        <v>119.96</v>
      </c>
      <c r="AD254" s="214"/>
    </row>
    <row r="255" spans="2:30">
      <c r="B255" s="197" t="s">
        <v>336</v>
      </c>
      <c r="C255" s="197"/>
      <c r="D255" s="197"/>
      <c r="F255" s="197" t="s">
        <v>302</v>
      </c>
      <c r="G255" s="197"/>
      <c r="H255" s="197"/>
      <c r="I255" s="197"/>
      <c r="J255" s="197" t="s">
        <v>337</v>
      </c>
      <c r="K255" s="197"/>
      <c r="L255" s="197"/>
      <c r="N255" s="197" t="s">
        <v>338</v>
      </c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C255" s="209">
        <v>2519</v>
      </c>
      <c r="AD255" s="209"/>
    </row>
    <row r="256" spans="2:30">
      <c r="C256" s="63" t="s">
        <v>1</v>
      </c>
      <c r="G256" s="63" t="s">
        <v>1</v>
      </c>
      <c r="K256" s="63" t="s">
        <v>1</v>
      </c>
      <c r="O256" s="210" t="s">
        <v>339</v>
      </c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4">
        <v>578</v>
      </c>
      <c r="AD256" s="214"/>
    </row>
    <row r="257" spans="2:30">
      <c r="C257" s="63" t="s">
        <v>1</v>
      </c>
      <c r="G257" s="63" t="s">
        <v>1</v>
      </c>
      <c r="K257" s="63" t="s">
        <v>1</v>
      </c>
      <c r="O257" s="210" t="s">
        <v>340</v>
      </c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4">
        <v>524</v>
      </c>
      <c r="AD257" s="214"/>
    </row>
    <row r="258" spans="2:30">
      <c r="C258" s="63" t="s">
        <v>1</v>
      </c>
      <c r="G258" s="63" t="s">
        <v>1</v>
      </c>
      <c r="K258" s="63" t="s">
        <v>1</v>
      </c>
      <c r="O258" s="210" t="s">
        <v>341</v>
      </c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4">
        <v>932</v>
      </c>
      <c r="AD258" s="214"/>
    </row>
    <row r="259" spans="2:30">
      <c r="C259" s="63" t="s">
        <v>1</v>
      </c>
      <c r="G259" s="63" t="s">
        <v>1</v>
      </c>
      <c r="K259" s="63" t="s">
        <v>1</v>
      </c>
      <c r="O259" s="210" t="s">
        <v>342</v>
      </c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4">
        <v>485</v>
      </c>
      <c r="AD259" s="214"/>
    </row>
    <row r="260" spans="2:30">
      <c r="B260" s="197" t="s">
        <v>343</v>
      </c>
      <c r="C260" s="197"/>
      <c r="D260" s="197"/>
      <c r="F260" s="197" t="s">
        <v>302</v>
      </c>
      <c r="G260" s="197"/>
      <c r="H260" s="197"/>
      <c r="I260" s="197"/>
      <c r="J260" s="197" t="s">
        <v>95</v>
      </c>
      <c r="K260" s="197"/>
      <c r="L260" s="197"/>
      <c r="N260" s="197" t="s">
        <v>96</v>
      </c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C260" s="209">
        <v>156</v>
      </c>
      <c r="AD260" s="209"/>
    </row>
    <row r="261" spans="2:30">
      <c r="C261" s="63" t="s">
        <v>1</v>
      </c>
      <c r="G261" s="63" t="s">
        <v>1</v>
      </c>
      <c r="K261" s="63" t="s">
        <v>1</v>
      </c>
      <c r="O261" s="210" t="s">
        <v>344</v>
      </c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</row>
    <row r="262" spans="2:30">
      <c r="B262" s="197" t="s">
        <v>345</v>
      </c>
      <c r="C262" s="197"/>
      <c r="D262" s="197"/>
      <c r="F262" s="197" t="s">
        <v>302</v>
      </c>
      <c r="G262" s="197"/>
      <c r="H262" s="197"/>
      <c r="I262" s="197"/>
      <c r="J262" s="197" t="s">
        <v>99</v>
      </c>
      <c r="K262" s="197"/>
      <c r="L262" s="197"/>
      <c r="N262" s="197" t="s">
        <v>100</v>
      </c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C262" s="209">
        <v>1596.24</v>
      </c>
      <c r="AD262" s="209"/>
    </row>
    <row r="263" spans="2:30">
      <c r="C263" s="63" t="s">
        <v>1</v>
      </c>
      <c r="G263" s="63" t="s">
        <v>1</v>
      </c>
      <c r="K263" s="63" t="s">
        <v>1</v>
      </c>
      <c r="O263" s="210" t="s">
        <v>346</v>
      </c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4">
        <v>279.12</v>
      </c>
      <c r="AD263" s="214"/>
    </row>
    <row r="264" spans="2:30">
      <c r="C264" s="63" t="s">
        <v>1</v>
      </c>
      <c r="G264" s="63" t="s">
        <v>1</v>
      </c>
      <c r="K264" s="63" t="s">
        <v>1</v>
      </c>
      <c r="O264" s="210" t="s">
        <v>101</v>
      </c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4">
        <v>1317.12</v>
      </c>
      <c r="AD264" s="214"/>
    </row>
    <row r="265" spans="2:30">
      <c r="B265" s="197" t="s">
        <v>347</v>
      </c>
      <c r="C265" s="197"/>
      <c r="D265" s="197"/>
      <c r="F265" s="197" t="s">
        <v>302</v>
      </c>
      <c r="G265" s="197"/>
      <c r="H265" s="197"/>
      <c r="I265" s="197"/>
      <c r="J265" s="197" t="s">
        <v>348</v>
      </c>
      <c r="K265" s="197"/>
      <c r="L265" s="197"/>
      <c r="N265" s="197" t="s">
        <v>349</v>
      </c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C265" s="209">
        <v>4000</v>
      </c>
      <c r="AD265" s="209"/>
    </row>
    <row r="266" spans="2:30">
      <c r="C266" s="63" t="s">
        <v>1</v>
      </c>
      <c r="G266" s="63" t="s">
        <v>1</v>
      </c>
      <c r="K266" s="63" t="s">
        <v>1</v>
      </c>
      <c r="O266" s="210" t="s">
        <v>164</v>
      </c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</row>
    <row r="267" spans="2:30">
      <c r="B267" s="197" t="s">
        <v>350</v>
      </c>
      <c r="C267" s="197"/>
      <c r="D267" s="197"/>
      <c r="F267" s="197" t="s">
        <v>302</v>
      </c>
      <c r="G267" s="197"/>
      <c r="H267" s="197"/>
      <c r="I267" s="197"/>
      <c r="J267" s="197" t="s">
        <v>351</v>
      </c>
      <c r="K267" s="197"/>
      <c r="L267" s="197"/>
      <c r="N267" s="197" t="s">
        <v>352</v>
      </c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C267" s="209">
        <v>80.78</v>
      </c>
      <c r="AD267" s="209"/>
    </row>
    <row r="268" spans="2:30">
      <c r="C268" s="63" t="s">
        <v>1</v>
      </c>
      <c r="G268" s="63" t="s">
        <v>1</v>
      </c>
      <c r="K268" s="63" t="s">
        <v>1</v>
      </c>
      <c r="O268" s="210" t="s">
        <v>353</v>
      </c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</row>
    <row r="269" spans="2:30">
      <c r="B269" s="197" t="s">
        <v>354</v>
      </c>
      <c r="C269" s="197"/>
      <c r="D269" s="197"/>
      <c r="F269" s="197" t="s">
        <v>302</v>
      </c>
      <c r="G269" s="197"/>
      <c r="H269" s="197"/>
      <c r="I269" s="197"/>
      <c r="J269" s="197" t="s">
        <v>355</v>
      </c>
      <c r="K269" s="197"/>
      <c r="L269" s="197"/>
      <c r="N269" s="197" t="s">
        <v>356</v>
      </c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C269" s="209">
        <v>5695</v>
      </c>
      <c r="AD269" s="209"/>
    </row>
    <row r="270" spans="2:30">
      <c r="C270" s="63" t="s">
        <v>1</v>
      </c>
      <c r="G270" s="63" t="s">
        <v>1</v>
      </c>
      <c r="K270" s="63" t="s">
        <v>1</v>
      </c>
      <c r="O270" s="210" t="s">
        <v>357</v>
      </c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4">
        <v>2935</v>
      </c>
      <c r="AD270" s="214"/>
    </row>
    <row r="271" spans="2:30">
      <c r="C271" s="63" t="s">
        <v>1</v>
      </c>
      <c r="G271" s="63" t="s">
        <v>1</v>
      </c>
      <c r="K271" s="63" t="s">
        <v>1</v>
      </c>
      <c r="O271" s="210" t="s">
        <v>357</v>
      </c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4">
        <v>2760</v>
      </c>
      <c r="AD271" s="214"/>
    </row>
    <row r="272" spans="2:30">
      <c r="B272" s="197" t="s">
        <v>358</v>
      </c>
      <c r="C272" s="197"/>
      <c r="D272" s="197"/>
      <c r="F272" s="197" t="s">
        <v>302</v>
      </c>
      <c r="G272" s="197"/>
      <c r="H272" s="197"/>
      <c r="I272" s="197"/>
      <c r="J272" s="197" t="s">
        <v>359</v>
      </c>
      <c r="K272" s="197"/>
      <c r="L272" s="197"/>
      <c r="N272" s="197" t="s">
        <v>360</v>
      </c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C272" s="209">
        <v>439.88</v>
      </c>
      <c r="AD272" s="209"/>
    </row>
    <row r="273" spans="1:30">
      <c r="C273" s="63" t="s">
        <v>1</v>
      </c>
      <c r="G273" s="63" t="s">
        <v>1</v>
      </c>
      <c r="K273" s="63" t="s">
        <v>1</v>
      </c>
      <c r="O273" s="210" t="s">
        <v>361</v>
      </c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4">
        <v>1099.7</v>
      </c>
      <c r="AD273" s="214"/>
    </row>
    <row r="274" spans="1:30">
      <c r="C274" s="63" t="s">
        <v>1</v>
      </c>
      <c r="G274" s="63" t="s">
        <v>1</v>
      </c>
      <c r="K274" s="63" t="s">
        <v>1</v>
      </c>
      <c r="O274" s="210" t="s">
        <v>362</v>
      </c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4">
        <v>-659.82</v>
      </c>
      <c r="AD274" s="214"/>
    </row>
    <row r="275" spans="1:30">
      <c r="B275" s="197" t="s">
        <v>363</v>
      </c>
      <c r="C275" s="197"/>
      <c r="D275" s="197"/>
      <c r="F275" s="197" t="s">
        <v>302</v>
      </c>
      <c r="G275" s="197"/>
      <c r="H275" s="197"/>
      <c r="I275" s="197"/>
      <c r="J275" s="197" t="s">
        <v>364</v>
      </c>
      <c r="K275" s="197"/>
      <c r="L275" s="197"/>
      <c r="N275" s="197" t="s">
        <v>365</v>
      </c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C275" s="209">
        <v>1260</v>
      </c>
      <c r="AD275" s="209"/>
    </row>
    <row r="276" spans="1:30">
      <c r="C276" s="63" t="s">
        <v>1</v>
      </c>
      <c r="G276" s="63" t="s">
        <v>1</v>
      </c>
      <c r="K276" s="63" t="s">
        <v>1</v>
      </c>
      <c r="O276" s="210" t="s">
        <v>366</v>
      </c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</row>
    <row r="277" spans="1:30" ht="125.25" customHeight="1"/>
    <row r="278" spans="1:30" ht="12" customHeight="1"/>
    <row r="279" spans="1:30" ht="13.5" customHeight="1">
      <c r="A279" s="195" t="s">
        <v>115</v>
      </c>
      <c r="B279" s="195"/>
      <c r="C279" s="195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R279" s="196" t="s">
        <v>367</v>
      </c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</row>
    <row r="280" spans="1:30" ht="25.5" customHeight="1">
      <c r="C280" s="201" t="s">
        <v>35</v>
      </c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</row>
    <row r="281" spans="1:30" ht="7.5" customHeight="1"/>
    <row r="282" spans="1:30" ht="18.75" customHeight="1">
      <c r="I282" s="215" t="s">
        <v>36</v>
      </c>
      <c r="J282" s="215"/>
      <c r="K282" s="215"/>
      <c r="L282" s="215"/>
      <c r="M282" s="215"/>
      <c r="N282" s="215"/>
      <c r="O282" s="215"/>
      <c r="P282" s="215"/>
      <c r="S282" s="216" t="s">
        <v>37</v>
      </c>
      <c r="T282" s="216"/>
      <c r="U282" s="216"/>
      <c r="V282" s="216"/>
      <c r="W282" s="216"/>
      <c r="X282" s="216"/>
      <c r="Y282" s="216"/>
    </row>
    <row r="283" spans="1:30" ht="6.75" customHeight="1"/>
    <row r="284" spans="1:30" ht="14.25" customHeight="1">
      <c r="A284" s="211" t="s">
        <v>38</v>
      </c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</row>
    <row r="285" spans="1:30">
      <c r="B285" s="212" t="s">
        <v>39</v>
      </c>
      <c r="C285" s="212"/>
      <c r="D285" s="212"/>
      <c r="F285" s="212" t="s">
        <v>40</v>
      </c>
      <c r="G285" s="212"/>
      <c r="H285" s="212"/>
      <c r="I285" s="212"/>
      <c r="J285" s="212" t="s">
        <v>41</v>
      </c>
      <c r="K285" s="212"/>
      <c r="L285" s="212"/>
      <c r="N285" s="212" t="s">
        <v>42</v>
      </c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C285" s="213" t="s">
        <v>43</v>
      </c>
      <c r="AD285" s="213"/>
    </row>
    <row r="286" spans="1:30">
      <c r="B286" s="197" t="s">
        <v>368</v>
      </c>
      <c r="C286" s="197"/>
      <c r="D286" s="197"/>
      <c r="F286" s="197" t="s">
        <v>302</v>
      </c>
      <c r="G286" s="197"/>
      <c r="H286" s="197"/>
      <c r="I286" s="197"/>
      <c r="J286" s="197" t="s">
        <v>369</v>
      </c>
      <c r="K286" s="197"/>
      <c r="L286" s="197"/>
      <c r="N286" s="197" t="s">
        <v>370</v>
      </c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C286" s="209">
        <v>12240</v>
      </c>
      <c r="AD286" s="209"/>
    </row>
    <row r="287" spans="1:30">
      <c r="C287" s="63" t="s">
        <v>1</v>
      </c>
      <c r="G287" s="63" t="s">
        <v>1</v>
      </c>
      <c r="K287" s="63" t="s">
        <v>1</v>
      </c>
      <c r="O287" s="210" t="s">
        <v>371</v>
      </c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4">
        <v>720</v>
      </c>
      <c r="AD287" s="214"/>
    </row>
    <row r="288" spans="1:30">
      <c r="C288" s="63" t="s">
        <v>1</v>
      </c>
      <c r="G288" s="63" t="s">
        <v>1</v>
      </c>
      <c r="K288" s="63" t="s">
        <v>1</v>
      </c>
      <c r="O288" s="210" t="s">
        <v>371</v>
      </c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4">
        <v>720</v>
      </c>
      <c r="AD288" s="214"/>
    </row>
    <row r="289" spans="2:30">
      <c r="C289" s="63" t="s">
        <v>1</v>
      </c>
      <c r="G289" s="63" t="s">
        <v>1</v>
      </c>
      <c r="K289" s="63" t="s">
        <v>1</v>
      </c>
      <c r="O289" s="210" t="s">
        <v>371</v>
      </c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4">
        <v>720</v>
      </c>
      <c r="AD289" s="214"/>
    </row>
    <row r="290" spans="2:30">
      <c r="C290" s="63" t="s">
        <v>1</v>
      </c>
      <c r="G290" s="63" t="s">
        <v>1</v>
      </c>
      <c r="K290" s="63" t="s">
        <v>1</v>
      </c>
      <c r="O290" s="210" t="s">
        <v>371</v>
      </c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4">
        <v>720</v>
      </c>
      <c r="AD290" s="214"/>
    </row>
    <row r="291" spans="2:30">
      <c r="C291" s="63" t="s">
        <v>1</v>
      </c>
      <c r="G291" s="63" t="s">
        <v>1</v>
      </c>
      <c r="K291" s="63" t="s">
        <v>1</v>
      </c>
      <c r="O291" s="210" t="s">
        <v>371</v>
      </c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4">
        <v>720</v>
      </c>
      <c r="AD291" s="214"/>
    </row>
    <row r="292" spans="2:30">
      <c r="C292" s="63" t="s">
        <v>1</v>
      </c>
      <c r="G292" s="63" t="s">
        <v>1</v>
      </c>
      <c r="K292" s="63" t="s">
        <v>1</v>
      </c>
      <c r="O292" s="210" t="s">
        <v>371</v>
      </c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4">
        <v>720</v>
      </c>
      <c r="AD292" s="214"/>
    </row>
    <row r="293" spans="2:30">
      <c r="C293" s="63" t="s">
        <v>1</v>
      </c>
      <c r="G293" s="63" t="s">
        <v>1</v>
      </c>
      <c r="K293" s="63" t="s">
        <v>1</v>
      </c>
      <c r="O293" s="210" t="s">
        <v>371</v>
      </c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4">
        <v>720</v>
      </c>
      <c r="AD293" s="214"/>
    </row>
    <row r="294" spans="2:30">
      <c r="C294" s="63" t="s">
        <v>1</v>
      </c>
      <c r="G294" s="63" t="s">
        <v>1</v>
      </c>
      <c r="K294" s="63" t="s">
        <v>1</v>
      </c>
      <c r="O294" s="210" t="s">
        <v>371</v>
      </c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4">
        <v>720</v>
      </c>
      <c r="AD294" s="214"/>
    </row>
    <row r="295" spans="2:30">
      <c r="C295" s="63" t="s">
        <v>1</v>
      </c>
      <c r="G295" s="63" t="s">
        <v>1</v>
      </c>
      <c r="K295" s="63" t="s">
        <v>1</v>
      </c>
      <c r="O295" s="210" t="s">
        <v>371</v>
      </c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4">
        <v>720</v>
      </c>
      <c r="AD295" s="214"/>
    </row>
    <row r="296" spans="2:30">
      <c r="C296" s="63" t="s">
        <v>1</v>
      </c>
      <c r="G296" s="63" t="s">
        <v>1</v>
      </c>
      <c r="K296" s="63" t="s">
        <v>1</v>
      </c>
      <c r="O296" s="210" t="s">
        <v>371</v>
      </c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4">
        <v>720</v>
      </c>
      <c r="AD296" s="214"/>
    </row>
    <row r="297" spans="2:30">
      <c r="C297" s="63" t="s">
        <v>1</v>
      </c>
      <c r="G297" s="63" t="s">
        <v>1</v>
      </c>
      <c r="K297" s="63" t="s">
        <v>1</v>
      </c>
      <c r="O297" s="210" t="s">
        <v>371</v>
      </c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4">
        <v>720</v>
      </c>
      <c r="AD297" s="214"/>
    </row>
    <row r="298" spans="2:30">
      <c r="C298" s="63" t="s">
        <v>1</v>
      </c>
      <c r="G298" s="63" t="s">
        <v>1</v>
      </c>
      <c r="K298" s="63" t="s">
        <v>1</v>
      </c>
      <c r="O298" s="210" t="s">
        <v>371</v>
      </c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4">
        <v>720</v>
      </c>
      <c r="AD298" s="214"/>
    </row>
    <row r="299" spans="2:30">
      <c r="C299" s="63" t="s">
        <v>1</v>
      </c>
      <c r="G299" s="63" t="s">
        <v>1</v>
      </c>
      <c r="K299" s="63" t="s">
        <v>1</v>
      </c>
      <c r="O299" s="210" t="s">
        <v>371</v>
      </c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4">
        <v>720</v>
      </c>
      <c r="AD299" s="214"/>
    </row>
    <row r="300" spans="2:30">
      <c r="C300" s="63" t="s">
        <v>1</v>
      </c>
      <c r="G300" s="63" t="s">
        <v>1</v>
      </c>
      <c r="K300" s="63" t="s">
        <v>1</v>
      </c>
      <c r="O300" s="210" t="s">
        <v>371</v>
      </c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4">
        <v>720</v>
      </c>
      <c r="AD300" s="214"/>
    </row>
    <row r="301" spans="2:30">
      <c r="C301" s="63" t="s">
        <v>1</v>
      </c>
      <c r="G301" s="63" t="s">
        <v>1</v>
      </c>
      <c r="K301" s="63" t="s">
        <v>1</v>
      </c>
      <c r="O301" s="210" t="s">
        <v>371</v>
      </c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4">
        <v>720</v>
      </c>
      <c r="AD301" s="214"/>
    </row>
    <row r="302" spans="2:30">
      <c r="C302" s="63" t="s">
        <v>1</v>
      </c>
      <c r="G302" s="63" t="s">
        <v>1</v>
      </c>
      <c r="K302" s="63" t="s">
        <v>1</v>
      </c>
      <c r="O302" s="210" t="s">
        <v>371</v>
      </c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4">
        <v>720</v>
      </c>
      <c r="AD302" s="214"/>
    </row>
    <row r="303" spans="2:30">
      <c r="C303" s="63" t="s">
        <v>1</v>
      </c>
      <c r="G303" s="63" t="s">
        <v>1</v>
      </c>
      <c r="K303" s="63" t="s">
        <v>1</v>
      </c>
      <c r="O303" s="210" t="s">
        <v>371</v>
      </c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4">
        <v>720</v>
      </c>
      <c r="AD303" s="214"/>
    </row>
    <row r="304" spans="2:30">
      <c r="B304" s="197" t="s">
        <v>372</v>
      </c>
      <c r="C304" s="197"/>
      <c r="D304" s="197"/>
      <c r="F304" s="197" t="s">
        <v>302</v>
      </c>
      <c r="G304" s="197"/>
      <c r="H304" s="197"/>
      <c r="I304" s="197"/>
      <c r="J304" s="197" t="s">
        <v>373</v>
      </c>
      <c r="K304" s="197"/>
      <c r="L304" s="197"/>
      <c r="N304" s="197" t="s">
        <v>374</v>
      </c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C304" s="209">
        <v>995</v>
      </c>
      <c r="AD304" s="209"/>
    </row>
    <row r="305" spans="2:30">
      <c r="C305" s="63" t="s">
        <v>1</v>
      </c>
      <c r="G305" s="63" t="s">
        <v>1</v>
      </c>
      <c r="K305" s="63" t="s">
        <v>1</v>
      </c>
      <c r="O305" s="210" t="s">
        <v>375</v>
      </c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</row>
    <row r="306" spans="2:30">
      <c r="B306" s="197" t="s">
        <v>376</v>
      </c>
      <c r="C306" s="197"/>
      <c r="D306" s="197"/>
      <c r="F306" s="197" t="s">
        <v>302</v>
      </c>
      <c r="G306" s="197"/>
      <c r="H306" s="197"/>
      <c r="I306" s="197"/>
      <c r="J306" s="197" t="s">
        <v>377</v>
      </c>
      <c r="K306" s="197"/>
      <c r="L306" s="197"/>
      <c r="N306" s="197" t="s">
        <v>378</v>
      </c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C306" s="209">
        <v>2000</v>
      </c>
      <c r="AD306" s="209"/>
    </row>
    <row r="307" spans="2:30">
      <c r="C307" s="63" t="s">
        <v>1</v>
      </c>
      <c r="G307" s="63" t="s">
        <v>1</v>
      </c>
      <c r="K307" s="63" t="s">
        <v>1</v>
      </c>
      <c r="O307" s="210" t="s">
        <v>379</v>
      </c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</row>
    <row r="308" spans="2:30">
      <c r="B308" s="197" t="s">
        <v>380</v>
      </c>
      <c r="C308" s="197"/>
      <c r="D308" s="197"/>
      <c r="F308" s="197" t="s">
        <v>302</v>
      </c>
      <c r="G308" s="197"/>
      <c r="H308" s="197"/>
      <c r="I308" s="197"/>
      <c r="J308" s="197" t="s">
        <v>381</v>
      </c>
      <c r="K308" s="197"/>
      <c r="L308" s="197"/>
      <c r="N308" s="197" t="s">
        <v>382</v>
      </c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C308" s="209">
        <v>3000</v>
      </c>
      <c r="AD308" s="209"/>
    </row>
    <row r="309" spans="2:30">
      <c r="C309" s="63" t="s">
        <v>1</v>
      </c>
      <c r="G309" s="63" t="s">
        <v>1</v>
      </c>
      <c r="K309" s="63" t="s">
        <v>1</v>
      </c>
      <c r="O309" s="210" t="s">
        <v>383</v>
      </c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</row>
    <row r="310" spans="2:30">
      <c r="B310" s="197" t="s">
        <v>384</v>
      </c>
      <c r="C310" s="197"/>
      <c r="D310" s="197"/>
      <c r="F310" s="197" t="s">
        <v>302</v>
      </c>
      <c r="G310" s="197"/>
      <c r="H310" s="197"/>
      <c r="I310" s="197"/>
      <c r="J310" s="197" t="s">
        <v>291</v>
      </c>
      <c r="K310" s="197"/>
      <c r="L310" s="197"/>
      <c r="N310" s="197" t="s">
        <v>292</v>
      </c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C310" s="209">
        <v>1163.75</v>
      </c>
      <c r="AD310" s="209"/>
    </row>
    <row r="311" spans="2:30">
      <c r="C311" s="63" t="s">
        <v>1</v>
      </c>
      <c r="G311" s="63" t="s">
        <v>1</v>
      </c>
      <c r="K311" s="63" t="s">
        <v>1</v>
      </c>
      <c r="O311" s="210" t="s">
        <v>385</v>
      </c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</row>
    <row r="312" spans="2:30">
      <c r="B312" s="197" t="s">
        <v>386</v>
      </c>
      <c r="C312" s="197"/>
      <c r="D312" s="197"/>
      <c r="F312" s="197" t="s">
        <v>302</v>
      </c>
      <c r="G312" s="197"/>
      <c r="H312" s="197"/>
      <c r="I312" s="197"/>
      <c r="J312" s="197" t="s">
        <v>298</v>
      </c>
      <c r="K312" s="197"/>
      <c r="L312" s="197"/>
      <c r="N312" s="197" t="s">
        <v>299</v>
      </c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C312" s="209">
        <v>2957.8</v>
      </c>
      <c r="AD312" s="209"/>
    </row>
    <row r="313" spans="2:30">
      <c r="C313" s="63" t="s">
        <v>1</v>
      </c>
      <c r="G313" s="63" t="s">
        <v>1</v>
      </c>
      <c r="K313" s="63" t="s">
        <v>1</v>
      </c>
      <c r="O313" s="210" t="s">
        <v>300</v>
      </c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</row>
    <row r="314" spans="2:30">
      <c r="B314" s="197" t="s">
        <v>387</v>
      </c>
      <c r="C314" s="197"/>
      <c r="D314" s="197"/>
      <c r="F314" s="197" t="s">
        <v>302</v>
      </c>
      <c r="G314" s="197"/>
      <c r="H314" s="197"/>
      <c r="I314" s="197"/>
      <c r="J314" s="197" t="s">
        <v>388</v>
      </c>
      <c r="K314" s="197"/>
      <c r="L314" s="197"/>
      <c r="N314" s="197" t="s">
        <v>389</v>
      </c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C314" s="209">
        <v>7619</v>
      </c>
      <c r="AD314" s="209"/>
    </row>
    <row r="315" spans="2:30">
      <c r="C315" s="63" t="s">
        <v>1</v>
      </c>
      <c r="G315" s="63" t="s">
        <v>1</v>
      </c>
      <c r="K315" s="63" t="s">
        <v>1</v>
      </c>
      <c r="O315" s="210" t="s">
        <v>390</v>
      </c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4">
        <v>6166.76</v>
      </c>
      <c r="AD315" s="214"/>
    </row>
    <row r="316" spans="2:30">
      <c r="C316" s="63" t="s">
        <v>1</v>
      </c>
      <c r="G316" s="63" t="s">
        <v>1</v>
      </c>
      <c r="K316" s="63" t="s">
        <v>1</v>
      </c>
      <c r="O316" s="210" t="s">
        <v>391</v>
      </c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4">
        <v>1452.24</v>
      </c>
      <c r="AD316" s="214"/>
    </row>
    <row r="317" spans="2:30">
      <c r="B317" s="197" t="s">
        <v>392</v>
      </c>
      <c r="C317" s="197"/>
      <c r="D317" s="197"/>
      <c r="F317" s="197" t="s">
        <v>302</v>
      </c>
      <c r="G317" s="197"/>
      <c r="H317" s="197"/>
      <c r="I317" s="197"/>
      <c r="J317" s="197" t="s">
        <v>393</v>
      </c>
      <c r="K317" s="197"/>
      <c r="L317" s="197"/>
      <c r="N317" s="197" t="s">
        <v>394</v>
      </c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C317" s="209">
        <v>950</v>
      </c>
      <c r="AD317" s="209"/>
    </row>
    <row r="318" spans="2:30">
      <c r="C318" s="63" t="s">
        <v>1</v>
      </c>
      <c r="G318" s="63" t="s">
        <v>1</v>
      </c>
      <c r="K318" s="63" t="s">
        <v>1</v>
      </c>
      <c r="O318" s="210" t="s">
        <v>395</v>
      </c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</row>
    <row r="319" spans="2:30">
      <c r="B319" s="197" t="s">
        <v>396</v>
      </c>
      <c r="C319" s="197"/>
      <c r="D319" s="197"/>
      <c r="F319" s="197" t="s">
        <v>302</v>
      </c>
      <c r="G319" s="197"/>
      <c r="H319" s="197"/>
      <c r="I319" s="197"/>
      <c r="J319" s="197" t="s">
        <v>397</v>
      </c>
      <c r="K319" s="197"/>
      <c r="L319" s="197"/>
      <c r="N319" s="197" t="s">
        <v>398</v>
      </c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C319" s="209">
        <v>925</v>
      </c>
      <c r="AD319" s="209"/>
    </row>
    <row r="320" spans="2:30">
      <c r="C320" s="63" t="s">
        <v>1</v>
      </c>
      <c r="G320" s="63" t="s">
        <v>1</v>
      </c>
      <c r="K320" s="63" t="s">
        <v>1</v>
      </c>
      <c r="O320" s="210" t="s">
        <v>399</v>
      </c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</row>
    <row r="321" spans="1:30">
      <c r="B321" s="197" t="s">
        <v>400</v>
      </c>
      <c r="C321" s="197"/>
      <c r="D321" s="197"/>
      <c r="F321" s="197" t="s">
        <v>401</v>
      </c>
      <c r="G321" s="197"/>
      <c r="H321" s="197"/>
      <c r="I321" s="197"/>
      <c r="J321" s="197" t="s">
        <v>215</v>
      </c>
      <c r="K321" s="197"/>
      <c r="L321" s="197"/>
      <c r="N321" s="197" t="s">
        <v>216</v>
      </c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C321" s="209">
        <v>1277.5</v>
      </c>
      <c r="AD321" s="209"/>
    </row>
    <row r="322" spans="1:30">
      <c r="C322" s="63" t="s">
        <v>1</v>
      </c>
      <c r="G322" s="63" t="s">
        <v>1</v>
      </c>
      <c r="K322" s="63" t="s">
        <v>1</v>
      </c>
      <c r="O322" s="210" t="s">
        <v>217</v>
      </c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</row>
    <row r="323" spans="1:30">
      <c r="B323" s="197" t="s">
        <v>402</v>
      </c>
      <c r="C323" s="197"/>
      <c r="D323" s="197"/>
      <c r="F323" s="197" t="s">
        <v>401</v>
      </c>
      <c r="G323" s="197"/>
      <c r="H323" s="197"/>
      <c r="I323" s="197"/>
      <c r="J323" s="197" t="s">
        <v>219</v>
      </c>
      <c r="K323" s="197"/>
      <c r="L323" s="197"/>
      <c r="N323" s="197" t="s">
        <v>220</v>
      </c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C323" s="209">
        <v>1000</v>
      </c>
      <c r="AD323" s="209"/>
    </row>
    <row r="324" spans="1:30">
      <c r="C324" s="63" t="s">
        <v>1</v>
      </c>
      <c r="G324" s="63" t="s">
        <v>1</v>
      </c>
      <c r="K324" s="63" t="s">
        <v>1</v>
      </c>
      <c r="O324" s="210" t="s">
        <v>221</v>
      </c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</row>
    <row r="325" spans="1:30">
      <c r="B325" s="197" t="s">
        <v>403</v>
      </c>
      <c r="C325" s="197"/>
      <c r="D325" s="197"/>
      <c r="F325" s="197" t="s">
        <v>401</v>
      </c>
      <c r="G325" s="197"/>
      <c r="H325" s="197"/>
      <c r="I325" s="197"/>
      <c r="J325" s="197" t="s">
        <v>223</v>
      </c>
      <c r="K325" s="197"/>
      <c r="L325" s="197"/>
      <c r="N325" s="197" t="s">
        <v>224</v>
      </c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C325" s="209">
        <v>150</v>
      </c>
      <c r="AD325" s="209"/>
    </row>
    <row r="326" spans="1:30">
      <c r="C326" s="63" t="s">
        <v>1</v>
      </c>
      <c r="G326" s="63" t="s">
        <v>1</v>
      </c>
      <c r="K326" s="63" t="s">
        <v>1</v>
      </c>
      <c r="O326" s="210" t="s">
        <v>225</v>
      </c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</row>
    <row r="327" spans="1:30">
      <c r="B327" s="197" t="s">
        <v>404</v>
      </c>
      <c r="C327" s="197"/>
      <c r="D327" s="197"/>
      <c r="F327" s="197" t="s">
        <v>405</v>
      </c>
      <c r="G327" s="197"/>
      <c r="H327" s="197"/>
      <c r="I327" s="197"/>
      <c r="J327" s="197" t="s">
        <v>303</v>
      </c>
      <c r="K327" s="197"/>
      <c r="L327" s="197"/>
      <c r="N327" s="197" t="s">
        <v>304</v>
      </c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C327" s="209">
        <v>1621.62</v>
      </c>
      <c r="AD327" s="209"/>
    </row>
    <row r="328" spans="1:30">
      <c r="C328" s="63" t="s">
        <v>1</v>
      </c>
      <c r="G328" s="63" t="s">
        <v>1</v>
      </c>
      <c r="K328" s="63" t="s">
        <v>1</v>
      </c>
      <c r="O328" s="210" t="s">
        <v>406</v>
      </c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</row>
    <row r="329" spans="1:30" ht="125.25" customHeight="1"/>
    <row r="330" spans="1:30" ht="12" customHeight="1"/>
    <row r="331" spans="1:30" ht="13.5" customHeight="1">
      <c r="A331" s="195" t="s">
        <v>115</v>
      </c>
      <c r="B331" s="195"/>
      <c r="C331" s="195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R331" s="196" t="s">
        <v>407</v>
      </c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</row>
    <row r="332" spans="1:30" ht="25.5" customHeight="1">
      <c r="C332" s="201" t="s">
        <v>35</v>
      </c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</row>
    <row r="333" spans="1:30" ht="7.5" customHeight="1"/>
    <row r="334" spans="1:30" ht="18.75" customHeight="1">
      <c r="I334" s="215" t="s">
        <v>36</v>
      </c>
      <c r="J334" s="215"/>
      <c r="K334" s="215"/>
      <c r="L334" s="215"/>
      <c r="M334" s="215"/>
      <c r="N334" s="215"/>
      <c r="O334" s="215"/>
      <c r="P334" s="215"/>
      <c r="S334" s="216" t="s">
        <v>37</v>
      </c>
      <c r="T334" s="216"/>
      <c r="U334" s="216"/>
      <c r="V334" s="216"/>
      <c r="W334" s="216"/>
      <c r="X334" s="216"/>
      <c r="Y334" s="216"/>
    </row>
    <row r="335" spans="1:30" ht="6.75" customHeight="1"/>
    <row r="336" spans="1:30" ht="14.25" customHeight="1">
      <c r="A336" s="211" t="s">
        <v>38</v>
      </c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</row>
    <row r="337" spans="2:30">
      <c r="B337" s="212" t="s">
        <v>39</v>
      </c>
      <c r="C337" s="212"/>
      <c r="D337" s="212"/>
      <c r="F337" s="212" t="s">
        <v>40</v>
      </c>
      <c r="G337" s="212"/>
      <c r="H337" s="212"/>
      <c r="I337" s="212"/>
      <c r="J337" s="212" t="s">
        <v>41</v>
      </c>
      <c r="K337" s="212"/>
      <c r="L337" s="212"/>
      <c r="N337" s="212" t="s">
        <v>42</v>
      </c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C337" s="213" t="s">
        <v>43</v>
      </c>
      <c r="AD337" s="213"/>
    </row>
    <row r="338" spans="2:30">
      <c r="B338" s="197" t="s">
        <v>408</v>
      </c>
      <c r="C338" s="197"/>
      <c r="D338" s="197"/>
      <c r="F338" s="197" t="s">
        <v>405</v>
      </c>
      <c r="G338" s="197"/>
      <c r="H338" s="197"/>
      <c r="I338" s="197"/>
      <c r="J338" s="197" t="s">
        <v>409</v>
      </c>
      <c r="K338" s="197"/>
      <c r="L338" s="197"/>
      <c r="N338" s="197" t="s">
        <v>410</v>
      </c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C338" s="209">
        <v>1064.29</v>
      </c>
      <c r="AD338" s="209"/>
    </row>
    <row r="339" spans="2:30">
      <c r="C339" s="63" t="s">
        <v>1</v>
      </c>
      <c r="G339" s="63" t="s">
        <v>1</v>
      </c>
      <c r="K339" s="63" t="s">
        <v>1</v>
      </c>
      <c r="O339" s="210" t="s">
        <v>411</v>
      </c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4">
        <v>15.66</v>
      </c>
      <c r="AD339" s="214"/>
    </row>
    <row r="340" spans="2:30">
      <c r="C340" s="63" t="s">
        <v>1</v>
      </c>
      <c r="G340" s="63" t="s">
        <v>1</v>
      </c>
      <c r="K340" s="63" t="s">
        <v>1</v>
      </c>
      <c r="O340" s="210" t="s">
        <v>412</v>
      </c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4">
        <v>45.12</v>
      </c>
      <c r="AD340" s="214"/>
    </row>
    <row r="341" spans="2:30">
      <c r="C341" s="63" t="s">
        <v>1</v>
      </c>
      <c r="G341" s="63" t="s">
        <v>1</v>
      </c>
      <c r="K341" s="63" t="s">
        <v>1</v>
      </c>
      <c r="O341" s="210" t="s">
        <v>413</v>
      </c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4">
        <v>3.86</v>
      </c>
      <c r="AD341" s="214"/>
    </row>
    <row r="342" spans="2:30">
      <c r="C342" s="63" t="s">
        <v>1</v>
      </c>
      <c r="G342" s="63" t="s">
        <v>1</v>
      </c>
      <c r="K342" s="63" t="s">
        <v>1</v>
      </c>
      <c r="O342" s="210" t="s">
        <v>414</v>
      </c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4">
        <v>42.15</v>
      </c>
      <c r="AD342" s="214"/>
    </row>
    <row r="343" spans="2:30">
      <c r="C343" s="63" t="s">
        <v>1</v>
      </c>
      <c r="G343" s="63" t="s">
        <v>1</v>
      </c>
      <c r="K343" s="63" t="s">
        <v>1</v>
      </c>
      <c r="O343" s="210" t="s">
        <v>415</v>
      </c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4">
        <v>39.64</v>
      </c>
      <c r="AD343" s="214"/>
    </row>
    <row r="344" spans="2:30">
      <c r="C344" s="63" t="s">
        <v>1</v>
      </c>
      <c r="G344" s="63" t="s">
        <v>1</v>
      </c>
      <c r="K344" s="63" t="s">
        <v>1</v>
      </c>
      <c r="O344" s="210" t="s">
        <v>416</v>
      </c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4">
        <v>4.24</v>
      </c>
      <c r="AD344" s="214"/>
    </row>
    <row r="345" spans="2:30">
      <c r="C345" s="63" t="s">
        <v>1</v>
      </c>
      <c r="G345" s="63" t="s">
        <v>1</v>
      </c>
      <c r="K345" s="63" t="s">
        <v>1</v>
      </c>
      <c r="O345" s="210" t="s">
        <v>417</v>
      </c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4">
        <v>20.010000000000002</v>
      </c>
      <c r="AD345" s="214"/>
    </row>
    <row r="346" spans="2:30">
      <c r="C346" s="63" t="s">
        <v>1</v>
      </c>
      <c r="G346" s="63" t="s">
        <v>1</v>
      </c>
      <c r="K346" s="63" t="s">
        <v>1</v>
      </c>
      <c r="O346" s="210" t="s">
        <v>418</v>
      </c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4">
        <v>12.74</v>
      </c>
      <c r="AD346" s="214"/>
    </row>
    <row r="347" spans="2:30">
      <c r="C347" s="63" t="s">
        <v>1</v>
      </c>
      <c r="G347" s="63" t="s">
        <v>1</v>
      </c>
      <c r="K347" s="63" t="s">
        <v>1</v>
      </c>
      <c r="O347" s="210" t="s">
        <v>419</v>
      </c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4">
        <v>30.66</v>
      </c>
      <c r="AD347" s="214"/>
    </row>
    <row r="348" spans="2:30">
      <c r="C348" s="63" t="s">
        <v>1</v>
      </c>
      <c r="G348" s="63" t="s">
        <v>1</v>
      </c>
      <c r="K348" s="63" t="s">
        <v>1</v>
      </c>
      <c r="O348" s="210" t="s">
        <v>420</v>
      </c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4">
        <v>116.1</v>
      </c>
      <c r="AD348" s="214"/>
    </row>
    <row r="349" spans="2:30">
      <c r="C349" s="63" t="s">
        <v>1</v>
      </c>
      <c r="G349" s="63" t="s">
        <v>1</v>
      </c>
      <c r="K349" s="63" t="s">
        <v>1</v>
      </c>
      <c r="O349" s="210" t="s">
        <v>421</v>
      </c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4">
        <v>116.1</v>
      </c>
      <c r="AD349" s="214"/>
    </row>
    <row r="350" spans="2:30">
      <c r="C350" s="63" t="s">
        <v>1</v>
      </c>
      <c r="G350" s="63" t="s">
        <v>1</v>
      </c>
      <c r="K350" s="63" t="s">
        <v>1</v>
      </c>
      <c r="O350" s="210" t="s">
        <v>422</v>
      </c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4">
        <v>20.13</v>
      </c>
      <c r="AD350" s="214"/>
    </row>
    <row r="351" spans="2:30">
      <c r="C351" s="63" t="s">
        <v>1</v>
      </c>
      <c r="G351" s="63" t="s">
        <v>1</v>
      </c>
      <c r="K351" s="63" t="s">
        <v>1</v>
      </c>
      <c r="O351" s="210" t="s">
        <v>423</v>
      </c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4">
        <v>15.76</v>
      </c>
      <c r="AD351" s="214"/>
    </row>
    <row r="352" spans="2:30">
      <c r="C352" s="63" t="s">
        <v>1</v>
      </c>
      <c r="G352" s="63" t="s">
        <v>1</v>
      </c>
      <c r="K352" s="63" t="s">
        <v>1</v>
      </c>
      <c r="O352" s="210" t="s">
        <v>424</v>
      </c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4">
        <v>340.5</v>
      </c>
      <c r="AD352" s="214"/>
    </row>
    <row r="353" spans="2:30">
      <c r="C353" s="63" t="s">
        <v>1</v>
      </c>
      <c r="G353" s="63" t="s">
        <v>1</v>
      </c>
      <c r="K353" s="63" t="s">
        <v>1</v>
      </c>
      <c r="O353" s="210" t="s">
        <v>425</v>
      </c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4">
        <v>116.1</v>
      </c>
      <c r="AD353" s="214"/>
    </row>
    <row r="354" spans="2:30">
      <c r="C354" s="63" t="s">
        <v>1</v>
      </c>
      <c r="G354" s="63" t="s">
        <v>1</v>
      </c>
      <c r="K354" s="63" t="s">
        <v>1</v>
      </c>
      <c r="O354" s="210" t="s">
        <v>426</v>
      </c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4">
        <v>15.12</v>
      </c>
      <c r="AD354" s="214"/>
    </row>
    <row r="355" spans="2:30">
      <c r="C355" s="63" t="s">
        <v>1</v>
      </c>
      <c r="G355" s="63" t="s">
        <v>1</v>
      </c>
      <c r="K355" s="63" t="s">
        <v>1</v>
      </c>
      <c r="O355" s="210" t="s">
        <v>427</v>
      </c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4">
        <v>2.04</v>
      </c>
      <c r="AD355" s="214"/>
    </row>
    <row r="356" spans="2:30">
      <c r="C356" s="63" t="s">
        <v>1</v>
      </c>
      <c r="G356" s="63" t="s">
        <v>1</v>
      </c>
      <c r="K356" s="63" t="s">
        <v>1</v>
      </c>
      <c r="O356" s="210" t="s">
        <v>428</v>
      </c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4">
        <v>22.78</v>
      </c>
      <c r="AD356" s="214"/>
    </row>
    <row r="357" spans="2:30">
      <c r="C357" s="63" t="s">
        <v>1</v>
      </c>
      <c r="G357" s="63" t="s">
        <v>1</v>
      </c>
      <c r="K357" s="63" t="s">
        <v>1</v>
      </c>
      <c r="O357" s="210" t="s">
        <v>429</v>
      </c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4">
        <v>20.58</v>
      </c>
      <c r="AD357" s="214"/>
    </row>
    <row r="358" spans="2:30">
      <c r="C358" s="63" t="s">
        <v>1</v>
      </c>
      <c r="G358" s="63" t="s">
        <v>1</v>
      </c>
      <c r="K358" s="63" t="s">
        <v>1</v>
      </c>
      <c r="O358" s="210" t="s">
        <v>58</v>
      </c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4">
        <v>65</v>
      </c>
      <c r="AD358" s="214"/>
    </row>
    <row r="359" spans="2:30">
      <c r="B359" s="197" t="s">
        <v>430</v>
      </c>
      <c r="C359" s="197"/>
      <c r="D359" s="197"/>
      <c r="F359" s="197" t="s">
        <v>405</v>
      </c>
      <c r="G359" s="197"/>
      <c r="H359" s="197"/>
      <c r="I359" s="197"/>
      <c r="J359" s="197" t="s">
        <v>431</v>
      </c>
      <c r="K359" s="197"/>
      <c r="L359" s="197"/>
      <c r="N359" s="197" t="s">
        <v>432</v>
      </c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C359" s="209">
        <v>1200</v>
      </c>
      <c r="AD359" s="209"/>
    </row>
    <row r="360" spans="2:30">
      <c r="C360" s="63" t="s">
        <v>1</v>
      </c>
      <c r="G360" s="63" t="s">
        <v>1</v>
      </c>
      <c r="K360" s="63" t="s">
        <v>1</v>
      </c>
      <c r="O360" s="210" t="s">
        <v>433</v>
      </c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</row>
    <row r="361" spans="2:30">
      <c r="B361" s="197" t="s">
        <v>434</v>
      </c>
      <c r="C361" s="197"/>
      <c r="D361" s="197"/>
      <c r="F361" s="197" t="s">
        <v>405</v>
      </c>
      <c r="G361" s="197"/>
      <c r="H361" s="197"/>
      <c r="I361" s="197"/>
      <c r="J361" s="197" t="s">
        <v>435</v>
      </c>
      <c r="K361" s="197"/>
      <c r="L361" s="197"/>
      <c r="N361" s="197" t="s">
        <v>436</v>
      </c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C361" s="209">
        <v>123.67</v>
      </c>
      <c r="AD361" s="209"/>
    </row>
    <row r="362" spans="2:30">
      <c r="C362" s="63" t="s">
        <v>1</v>
      </c>
      <c r="G362" s="63" t="s">
        <v>1</v>
      </c>
      <c r="K362" s="63" t="s">
        <v>1</v>
      </c>
      <c r="O362" s="210" t="s">
        <v>437</v>
      </c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</row>
    <row r="363" spans="2:30">
      <c r="B363" s="197" t="s">
        <v>438</v>
      </c>
      <c r="C363" s="197"/>
      <c r="D363" s="197"/>
      <c r="F363" s="197" t="s">
        <v>405</v>
      </c>
      <c r="G363" s="197"/>
      <c r="H363" s="197"/>
      <c r="I363" s="197"/>
      <c r="J363" s="197" t="s">
        <v>439</v>
      </c>
      <c r="K363" s="197"/>
      <c r="L363" s="197"/>
      <c r="N363" s="197" t="s">
        <v>440</v>
      </c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C363" s="209">
        <v>167.49</v>
      </c>
      <c r="AD363" s="209"/>
    </row>
    <row r="364" spans="2:30">
      <c r="C364" s="63" t="s">
        <v>1</v>
      </c>
      <c r="G364" s="63" t="s">
        <v>1</v>
      </c>
      <c r="K364" s="63" t="s">
        <v>1</v>
      </c>
      <c r="O364" s="210" t="s">
        <v>441</v>
      </c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</row>
    <row r="365" spans="2:30">
      <c r="B365" s="197" t="s">
        <v>442</v>
      </c>
      <c r="C365" s="197"/>
      <c r="D365" s="197"/>
      <c r="F365" s="197" t="s">
        <v>405</v>
      </c>
      <c r="G365" s="197"/>
      <c r="H365" s="197"/>
      <c r="I365" s="197"/>
      <c r="J365" s="197" t="s">
        <v>443</v>
      </c>
      <c r="K365" s="197"/>
      <c r="L365" s="197"/>
      <c r="N365" s="197" t="s">
        <v>444</v>
      </c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C365" s="209">
        <v>1311</v>
      </c>
      <c r="AD365" s="209"/>
    </row>
    <row r="366" spans="2:30">
      <c r="C366" s="63" t="s">
        <v>1</v>
      </c>
      <c r="G366" s="63" t="s">
        <v>1</v>
      </c>
      <c r="K366" s="63" t="s">
        <v>1</v>
      </c>
      <c r="O366" s="210" t="s">
        <v>445</v>
      </c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</row>
    <row r="367" spans="2:30">
      <c r="B367" s="197" t="s">
        <v>446</v>
      </c>
      <c r="C367" s="197"/>
      <c r="D367" s="197"/>
      <c r="F367" s="197" t="s">
        <v>405</v>
      </c>
      <c r="G367" s="197"/>
      <c r="H367" s="197"/>
      <c r="I367" s="197"/>
      <c r="J367" s="197" t="s">
        <v>447</v>
      </c>
      <c r="K367" s="197"/>
      <c r="L367" s="197"/>
      <c r="N367" s="197" t="s">
        <v>448</v>
      </c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C367" s="209">
        <v>39.549999999999997</v>
      </c>
      <c r="AD367" s="209"/>
    </row>
    <row r="368" spans="2:30">
      <c r="C368" s="63" t="s">
        <v>1</v>
      </c>
      <c r="G368" s="63" t="s">
        <v>1</v>
      </c>
      <c r="K368" s="63" t="s">
        <v>1</v>
      </c>
      <c r="O368" s="210" t="s">
        <v>449</v>
      </c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</row>
    <row r="369" spans="2:30">
      <c r="B369" s="197" t="s">
        <v>450</v>
      </c>
      <c r="C369" s="197"/>
      <c r="D369" s="197"/>
      <c r="F369" s="197" t="s">
        <v>405</v>
      </c>
      <c r="G369" s="197"/>
      <c r="H369" s="197"/>
      <c r="I369" s="197"/>
      <c r="J369" s="197" t="s">
        <v>451</v>
      </c>
      <c r="K369" s="197"/>
      <c r="L369" s="197"/>
      <c r="N369" s="197" t="s">
        <v>452</v>
      </c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C369" s="209">
        <v>221.42</v>
      </c>
      <c r="AD369" s="209"/>
    </row>
    <row r="370" spans="2:30">
      <c r="C370" s="63" t="s">
        <v>1</v>
      </c>
      <c r="G370" s="63" t="s">
        <v>1</v>
      </c>
      <c r="K370" s="63" t="s">
        <v>1</v>
      </c>
      <c r="O370" s="210" t="s">
        <v>453</v>
      </c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</row>
    <row r="371" spans="2:30">
      <c r="B371" s="197" t="s">
        <v>454</v>
      </c>
      <c r="C371" s="197"/>
      <c r="D371" s="197"/>
      <c r="F371" s="197" t="s">
        <v>405</v>
      </c>
      <c r="G371" s="197"/>
      <c r="H371" s="197"/>
      <c r="I371" s="197"/>
      <c r="J371" s="197" t="s">
        <v>455</v>
      </c>
      <c r="K371" s="197"/>
      <c r="L371" s="197"/>
      <c r="N371" s="197" t="s">
        <v>456</v>
      </c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C371" s="209">
        <v>1000</v>
      </c>
      <c r="AD371" s="209"/>
    </row>
    <row r="372" spans="2:30">
      <c r="C372" s="63" t="s">
        <v>1</v>
      </c>
      <c r="G372" s="63" t="s">
        <v>1</v>
      </c>
      <c r="K372" s="63" t="s">
        <v>1</v>
      </c>
      <c r="O372" s="210" t="s">
        <v>457</v>
      </c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</row>
    <row r="373" spans="2:30">
      <c r="B373" s="197" t="s">
        <v>458</v>
      </c>
      <c r="C373" s="197"/>
      <c r="D373" s="197"/>
      <c r="F373" s="197" t="s">
        <v>405</v>
      </c>
      <c r="G373" s="197"/>
      <c r="H373" s="197"/>
      <c r="I373" s="197"/>
      <c r="J373" s="197" t="s">
        <v>459</v>
      </c>
      <c r="K373" s="197"/>
      <c r="L373" s="197"/>
      <c r="N373" s="197" t="s">
        <v>460</v>
      </c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C373" s="209">
        <v>17325</v>
      </c>
      <c r="AD373" s="209"/>
    </row>
    <row r="374" spans="2:30">
      <c r="C374" s="63" t="s">
        <v>1</v>
      </c>
      <c r="G374" s="63" t="s">
        <v>1</v>
      </c>
      <c r="K374" s="63" t="s">
        <v>1</v>
      </c>
      <c r="O374" s="210" t="s">
        <v>461</v>
      </c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</row>
    <row r="375" spans="2:30">
      <c r="B375" s="197" t="s">
        <v>462</v>
      </c>
      <c r="C375" s="197"/>
      <c r="D375" s="197"/>
      <c r="F375" s="197" t="s">
        <v>405</v>
      </c>
      <c r="G375" s="197"/>
      <c r="H375" s="197"/>
      <c r="I375" s="197"/>
      <c r="J375" s="197" t="s">
        <v>463</v>
      </c>
      <c r="K375" s="197"/>
      <c r="L375" s="197"/>
      <c r="N375" s="197" t="s">
        <v>464</v>
      </c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C375" s="209">
        <v>1750</v>
      </c>
      <c r="AD375" s="209"/>
    </row>
    <row r="376" spans="2:30">
      <c r="C376" s="63" t="s">
        <v>1</v>
      </c>
      <c r="G376" s="63" t="s">
        <v>1</v>
      </c>
      <c r="K376" s="63" t="s">
        <v>1</v>
      </c>
      <c r="O376" s="210" t="s">
        <v>465</v>
      </c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</row>
    <row r="377" spans="2:30">
      <c r="B377" s="197" t="s">
        <v>466</v>
      </c>
      <c r="C377" s="197"/>
      <c r="D377" s="197"/>
      <c r="F377" s="197" t="s">
        <v>405</v>
      </c>
      <c r="G377" s="197"/>
      <c r="H377" s="197"/>
      <c r="I377" s="197"/>
      <c r="J377" s="197" t="s">
        <v>84</v>
      </c>
      <c r="K377" s="197"/>
      <c r="L377" s="197"/>
      <c r="N377" s="197" t="s">
        <v>85</v>
      </c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C377" s="209">
        <v>2493.2399999999998</v>
      </c>
      <c r="AD377" s="209"/>
    </row>
    <row r="378" spans="2:30">
      <c r="C378" s="63" t="s">
        <v>1</v>
      </c>
      <c r="G378" s="63" t="s">
        <v>1</v>
      </c>
      <c r="K378" s="63" t="s">
        <v>1</v>
      </c>
      <c r="O378" s="210" t="s">
        <v>467</v>
      </c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  <c r="AC378" s="214">
        <v>450.45</v>
      </c>
      <c r="AD378" s="214"/>
    </row>
    <row r="379" spans="2:30">
      <c r="C379" s="63" t="s">
        <v>1</v>
      </c>
      <c r="G379" s="63" t="s">
        <v>1</v>
      </c>
      <c r="K379" s="63" t="s">
        <v>1</v>
      </c>
      <c r="O379" s="210" t="s">
        <v>468</v>
      </c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  <c r="AC379" s="214">
        <v>450.45</v>
      </c>
      <c r="AD379" s="214"/>
    </row>
    <row r="380" spans="2:30">
      <c r="C380" s="63" t="s">
        <v>1</v>
      </c>
      <c r="G380" s="63" t="s">
        <v>1</v>
      </c>
      <c r="K380" s="63" t="s">
        <v>1</v>
      </c>
      <c r="O380" s="210" t="s">
        <v>254</v>
      </c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  <c r="AC380" s="214">
        <v>863.02</v>
      </c>
      <c r="AD380" s="214"/>
    </row>
    <row r="381" spans="2:30">
      <c r="C381" s="63" t="s">
        <v>1</v>
      </c>
      <c r="G381" s="63" t="s">
        <v>1</v>
      </c>
      <c r="K381" s="63" t="s">
        <v>1</v>
      </c>
      <c r="O381" s="210" t="s">
        <v>254</v>
      </c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  <c r="AC381" s="214">
        <v>729.32</v>
      </c>
      <c r="AD381" s="214"/>
    </row>
    <row r="382" spans="2:30">
      <c r="B382" s="197" t="s">
        <v>469</v>
      </c>
      <c r="C382" s="197"/>
      <c r="D382" s="197"/>
      <c r="F382" s="197" t="s">
        <v>405</v>
      </c>
      <c r="G382" s="197"/>
      <c r="H382" s="197"/>
      <c r="I382" s="197"/>
      <c r="J382" s="197" t="s">
        <v>470</v>
      </c>
      <c r="K382" s="197"/>
      <c r="L382" s="197"/>
      <c r="N382" s="197" t="s">
        <v>471</v>
      </c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C382" s="209">
        <v>1250</v>
      </c>
      <c r="AD382" s="209"/>
    </row>
    <row r="383" spans="2:30">
      <c r="C383" s="63" t="s">
        <v>1</v>
      </c>
      <c r="G383" s="63" t="s">
        <v>1</v>
      </c>
      <c r="K383" s="63" t="s">
        <v>1</v>
      </c>
      <c r="O383" s="210" t="s">
        <v>472</v>
      </c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</row>
    <row r="384" spans="2:30">
      <c r="B384" s="197" t="s">
        <v>473</v>
      </c>
      <c r="C384" s="197"/>
      <c r="D384" s="197"/>
      <c r="F384" s="197" t="s">
        <v>405</v>
      </c>
      <c r="G384" s="197"/>
      <c r="H384" s="197"/>
      <c r="I384" s="197"/>
      <c r="J384" s="197" t="s">
        <v>474</v>
      </c>
      <c r="K384" s="197"/>
      <c r="L384" s="197"/>
      <c r="N384" s="197" t="s">
        <v>475</v>
      </c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C384" s="209">
        <v>49.26</v>
      </c>
      <c r="AD384" s="209"/>
    </row>
    <row r="385" spans="1:30">
      <c r="C385" s="63" t="s">
        <v>1</v>
      </c>
      <c r="G385" s="63" t="s">
        <v>1</v>
      </c>
      <c r="K385" s="63" t="s">
        <v>1</v>
      </c>
      <c r="O385" s="210" t="s">
        <v>476</v>
      </c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</row>
    <row r="386" spans="1:30">
      <c r="B386" s="197" t="s">
        <v>477</v>
      </c>
      <c r="C386" s="197"/>
      <c r="D386" s="197"/>
      <c r="F386" s="197" t="s">
        <v>405</v>
      </c>
      <c r="G386" s="197"/>
      <c r="H386" s="197"/>
      <c r="I386" s="197"/>
      <c r="J386" s="197" t="s">
        <v>478</v>
      </c>
      <c r="K386" s="197"/>
      <c r="L386" s="197"/>
      <c r="N386" s="197" t="s">
        <v>479</v>
      </c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C386" s="209">
        <v>4200</v>
      </c>
      <c r="AD386" s="209"/>
    </row>
    <row r="387" spans="1:30">
      <c r="C387" s="63" t="s">
        <v>1</v>
      </c>
      <c r="G387" s="63" t="s">
        <v>1</v>
      </c>
      <c r="K387" s="63" t="s">
        <v>1</v>
      </c>
      <c r="O387" s="210" t="s">
        <v>480</v>
      </c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</row>
    <row r="388" spans="1:30">
      <c r="B388" s="197" t="s">
        <v>481</v>
      </c>
      <c r="C388" s="197"/>
      <c r="D388" s="197"/>
      <c r="F388" s="197" t="s">
        <v>405</v>
      </c>
      <c r="G388" s="197"/>
      <c r="H388" s="197"/>
      <c r="I388" s="197"/>
      <c r="J388" s="197" t="s">
        <v>482</v>
      </c>
      <c r="K388" s="197"/>
      <c r="L388" s="197"/>
      <c r="N388" s="197" t="s">
        <v>483</v>
      </c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C388" s="209">
        <v>5972.6</v>
      </c>
      <c r="AD388" s="209"/>
    </row>
    <row r="389" spans="1:30">
      <c r="C389" s="63" t="s">
        <v>1</v>
      </c>
      <c r="G389" s="63" t="s">
        <v>1</v>
      </c>
      <c r="K389" s="63" t="s">
        <v>1</v>
      </c>
      <c r="O389" s="210" t="s">
        <v>484</v>
      </c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</row>
    <row r="390" spans="1:30" ht="21.75" customHeight="1"/>
    <row r="391" spans="1:30" ht="12" customHeight="1"/>
    <row r="392" spans="1:30" ht="13.5" customHeight="1">
      <c r="A392" s="195" t="s">
        <v>115</v>
      </c>
      <c r="B392" s="195"/>
      <c r="C392" s="195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R392" s="196" t="s">
        <v>485</v>
      </c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6"/>
      <c r="AD392" s="196"/>
    </row>
    <row r="393" spans="1:30" ht="25.5" customHeight="1">
      <c r="C393" s="201" t="s">
        <v>35</v>
      </c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</row>
    <row r="394" spans="1:30" ht="7.5" customHeight="1"/>
    <row r="395" spans="1:30" ht="18.75" customHeight="1">
      <c r="I395" s="215" t="s">
        <v>36</v>
      </c>
      <c r="J395" s="215"/>
      <c r="K395" s="215"/>
      <c r="L395" s="215"/>
      <c r="M395" s="215"/>
      <c r="N395" s="215"/>
      <c r="O395" s="215"/>
      <c r="P395" s="215"/>
      <c r="S395" s="216" t="s">
        <v>37</v>
      </c>
      <c r="T395" s="216"/>
      <c r="U395" s="216"/>
      <c r="V395" s="216"/>
      <c r="W395" s="216"/>
      <c r="X395" s="216"/>
      <c r="Y395" s="216"/>
    </row>
    <row r="396" spans="1:30" ht="6.75" customHeight="1"/>
    <row r="397" spans="1:30" ht="14.25" customHeight="1">
      <c r="A397" s="211" t="s">
        <v>38</v>
      </c>
      <c r="B397" s="211"/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</row>
    <row r="398" spans="1:30">
      <c r="B398" s="212" t="s">
        <v>39</v>
      </c>
      <c r="C398" s="212"/>
      <c r="D398" s="212"/>
      <c r="F398" s="212" t="s">
        <v>40</v>
      </c>
      <c r="G398" s="212"/>
      <c r="H398" s="212"/>
      <c r="I398" s="212"/>
      <c r="J398" s="212" t="s">
        <v>41</v>
      </c>
      <c r="K398" s="212"/>
      <c r="L398" s="212"/>
      <c r="N398" s="212" t="s">
        <v>42</v>
      </c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  <c r="AA398" s="212"/>
      <c r="AC398" s="213" t="s">
        <v>43</v>
      </c>
      <c r="AD398" s="213"/>
    </row>
    <row r="399" spans="1:30">
      <c r="B399" s="197" t="s">
        <v>486</v>
      </c>
      <c r="C399" s="197"/>
      <c r="D399" s="197"/>
      <c r="F399" s="197" t="s">
        <v>405</v>
      </c>
      <c r="G399" s="197"/>
      <c r="H399" s="197"/>
      <c r="I399" s="197"/>
      <c r="J399" s="197" t="s">
        <v>487</v>
      </c>
      <c r="K399" s="197"/>
      <c r="L399" s="197"/>
      <c r="N399" s="197" t="s">
        <v>488</v>
      </c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C399" s="209">
        <v>11466.52</v>
      </c>
      <c r="AD399" s="209"/>
    </row>
    <row r="400" spans="1:30">
      <c r="C400" s="63" t="s">
        <v>1</v>
      </c>
      <c r="G400" s="63" t="s">
        <v>1</v>
      </c>
      <c r="K400" s="63" t="s">
        <v>1</v>
      </c>
      <c r="O400" s="210" t="s">
        <v>489</v>
      </c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4">
        <v>2275.4</v>
      </c>
      <c r="AD400" s="214"/>
    </row>
    <row r="401" spans="2:30">
      <c r="C401" s="63" t="s">
        <v>1</v>
      </c>
      <c r="G401" s="63" t="s">
        <v>1</v>
      </c>
      <c r="K401" s="63" t="s">
        <v>1</v>
      </c>
      <c r="O401" s="210" t="s">
        <v>490</v>
      </c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  <c r="AC401" s="214">
        <v>5091.12</v>
      </c>
      <c r="AD401" s="214"/>
    </row>
    <row r="402" spans="2:30">
      <c r="C402" s="63" t="s">
        <v>1</v>
      </c>
      <c r="G402" s="63" t="s">
        <v>1</v>
      </c>
      <c r="K402" s="63" t="s">
        <v>1</v>
      </c>
      <c r="O402" s="210" t="s">
        <v>491</v>
      </c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  <c r="AC402" s="214">
        <v>1003.64</v>
      </c>
      <c r="AD402" s="214"/>
    </row>
    <row r="403" spans="2:30">
      <c r="C403" s="63" t="s">
        <v>1</v>
      </c>
      <c r="G403" s="63" t="s">
        <v>1</v>
      </c>
      <c r="K403" s="63" t="s">
        <v>1</v>
      </c>
      <c r="O403" s="210" t="s">
        <v>492</v>
      </c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  <c r="AC403" s="214">
        <v>3096.36</v>
      </c>
      <c r="AD403" s="214"/>
    </row>
    <row r="404" spans="2:30">
      <c r="B404" s="197" t="s">
        <v>493</v>
      </c>
      <c r="C404" s="197"/>
      <c r="D404" s="197"/>
      <c r="F404" s="197" t="s">
        <v>405</v>
      </c>
      <c r="G404" s="197"/>
      <c r="H404" s="197"/>
      <c r="I404" s="197"/>
      <c r="J404" s="197" t="s">
        <v>107</v>
      </c>
      <c r="K404" s="197"/>
      <c r="L404" s="197"/>
      <c r="N404" s="197" t="s">
        <v>108</v>
      </c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C404" s="209">
        <v>0</v>
      </c>
      <c r="AD404" s="209"/>
    </row>
    <row r="405" spans="2:30">
      <c r="C405" s="63" t="s">
        <v>1</v>
      </c>
      <c r="G405" s="63" t="s">
        <v>1</v>
      </c>
      <c r="K405" s="63" t="s">
        <v>1</v>
      </c>
      <c r="O405" s="210" t="s">
        <v>494</v>
      </c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  <c r="AC405" s="214">
        <v>-1404</v>
      </c>
      <c r="AD405" s="214"/>
    </row>
    <row r="406" spans="2:30">
      <c r="C406" s="63" t="s">
        <v>1</v>
      </c>
      <c r="G406" s="63" t="s">
        <v>1</v>
      </c>
      <c r="K406" s="63" t="s">
        <v>1</v>
      </c>
      <c r="O406" s="210" t="s">
        <v>494</v>
      </c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  <c r="AC406" s="214">
        <v>1404</v>
      </c>
      <c r="AD406" s="214"/>
    </row>
    <row r="407" spans="2:30">
      <c r="B407" s="197" t="s">
        <v>495</v>
      </c>
      <c r="C407" s="197"/>
      <c r="D407" s="197"/>
      <c r="F407" s="197" t="s">
        <v>405</v>
      </c>
      <c r="G407" s="197"/>
      <c r="H407" s="197"/>
      <c r="I407" s="197"/>
      <c r="J407" s="197" t="s">
        <v>133</v>
      </c>
      <c r="K407" s="197"/>
      <c r="L407" s="197"/>
      <c r="N407" s="197" t="s">
        <v>134</v>
      </c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C407" s="209">
        <v>722</v>
      </c>
      <c r="AD407" s="209"/>
    </row>
    <row r="408" spans="2:30">
      <c r="C408" s="63" t="s">
        <v>1</v>
      </c>
      <c r="G408" s="63" t="s">
        <v>1</v>
      </c>
      <c r="K408" s="63" t="s">
        <v>1</v>
      </c>
      <c r="O408" s="210" t="s">
        <v>496</v>
      </c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</row>
    <row r="409" spans="2:30">
      <c r="B409" s="197" t="s">
        <v>497</v>
      </c>
      <c r="C409" s="197"/>
      <c r="D409" s="197"/>
      <c r="F409" s="197" t="s">
        <v>405</v>
      </c>
      <c r="G409" s="197"/>
      <c r="H409" s="197"/>
      <c r="I409" s="197"/>
      <c r="J409" s="197" t="s">
        <v>498</v>
      </c>
      <c r="K409" s="197"/>
      <c r="L409" s="197"/>
      <c r="N409" s="197" t="s">
        <v>499</v>
      </c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C409" s="209">
        <v>560</v>
      </c>
      <c r="AD409" s="209"/>
    </row>
    <row r="410" spans="2:30">
      <c r="C410" s="63" t="s">
        <v>1</v>
      </c>
      <c r="G410" s="63" t="s">
        <v>1</v>
      </c>
      <c r="K410" s="63" t="s">
        <v>1</v>
      </c>
      <c r="O410" s="210" t="s">
        <v>500</v>
      </c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</row>
    <row r="411" spans="2:30">
      <c r="B411" s="197" t="s">
        <v>501</v>
      </c>
      <c r="C411" s="197"/>
      <c r="D411" s="197"/>
      <c r="F411" s="197" t="s">
        <v>405</v>
      </c>
      <c r="G411" s="197"/>
      <c r="H411" s="197"/>
      <c r="I411" s="197"/>
      <c r="J411" s="197" t="s">
        <v>502</v>
      </c>
      <c r="K411" s="197"/>
      <c r="L411" s="197"/>
      <c r="N411" s="197" t="s">
        <v>503</v>
      </c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C411" s="209">
        <v>49.26</v>
      </c>
      <c r="AD411" s="209"/>
    </row>
    <row r="412" spans="2:30">
      <c r="C412" s="63" t="s">
        <v>1</v>
      </c>
      <c r="G412" s="63" t="s">
        <v>1</v>
      </c>
      <c r="K412" s="63" t="s">
        <v>1</v>
      </c>
      <c r="O412" s="210" t="s">
        <v>504</v>
      </c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</row>
    <row r="413" spans="2:30">
      <c r="B413" s="197" t="s">
        <v>505</v>
      </c>
      <c r="C413" s="197"/>
      <c r="D413" s="197"/>
      <c r="F413" s="197" t="s">
        <v>405</v>
      </c>
      <c r="G413" s="197"/>
      <c r="H413" s="197"/>
      <c r="I413" s="197"/>
      <c r="J413" s="197" t="s">
        <v>506</v>
      </c>
      <c r="K413" s="197"/>
      <c r="L413" s="197"/>
      <c r="N413" s="197" t="s">
        <v>507</v>
      </c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C413" s="209">
        <v>800</v>
      </c>
      <c r="AD413" s="209"/>
    </row>
    <row r="414" spans="2:30">
      <c r="C414" s="63" t="s">
        <v>1</v>
      </c>
      <c r="G414" s="63" t="s">
        <v>1</v>
      </c>
      <c r="K414" s="63" t="s">
        <v>1</v>
      </c>
      <c r="O414" s="210" t="s">
        <v>508</v>
      </c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</row>
    <row r="415" spans="2:30">
      <c r="B415" s="197" t="s">
        <v>509</v>
      </c>
      <c r="C415" s="197"/>
      <c r="D415" s="197"/>
      <c r="F415" s="197" t="s">
        <v>405</v>
      </c>
      <c r="G415" s="197"/>
      <c r="H415" s="197"/>
      <c r="I415" s="197"/>
      <c r="J415" s="197" t="s">
        <v>510</v>
      </c>
      <c r="K415" s="197"/>
      <c r="L415" s="197"/>
      <c r="N415" s="197" t="s">
        <v>511</v>
      </c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C415" s="209">
        <v>260.54000000000002</v>
      </c>
      <c r="AD415" s="209"/>
    </row>
    <row r="416" spans="2:30">
      <c r="C416" s="63" t="s">
        <v>1</v>
      </c>
      <c r="G416" s="63" t="s">
        <v>1</v>
      </c>
      <c r="K416" s="63" t="s">
        <v>1</v>
      </c>
      <c r="O416" s="210" t="s">
        <v>512</v>
      </c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4">
        <v>29.79</v>
      </c>
      <c r="AD416" s="214"/>
    </row>
    <row r="417" spans="2:30">
      <c r="C417" s="63" t="s">
        <v>1</v>
      </c>
      <c r="G417" s="63" t="s">
        <v>1</v>
      </c>
      <c r="K417" s="63" t="s">
        <v>1</v>
      </c>
      <c r="O417" s="210" t="s">
        <v>512</v>
      </c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4">
        <v>230.75</v>
      </c>
      <c r="AD417" s="214"/>
    </row>
    <row r="418" spans="2:30">
      <c r="B418" s="197" t="s">
        <v>513</v>
      </c>
      <c r="C418" s="197"/>
      <c r="D418" s="197"/>
      <c r="F418" s="197" t="s">
        <v>405</v>
      </c>
      <c r="G418" s="197"/>
      <c r="H418" s="197"/>
      <c r="I418" s="197"/>
      <c r="J418" s="197" t="s">
        <v>369</v>
      </c>
      <c r="K418" s="197"/>
      <c r="L418" s="197"/>
      <c r="N418" s="197" t="s">
        <v>370</v>
      </c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C418" s="209">
        <v>720</v>
      </c>
      <c r="AD418" s="209"/>
    </row>
    <row r="419" spans="2:30">
      <c r="C419" s="63" t="s">
        <v>1</v>
      </c>
      <c r="G419" s="63" t="s">
        <v>1</v>
      </c>
      <c r="K419" s="63" t="s">
        <v>1</v>
      </c>
      <c r="O419" s="210" t="s">
        <v>371</v>
      </c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</row>
    <row r="420" spans="2:30">
      <c r="B420" s="197" t="s">
        <v>514</v>
      </c>
      <c r="C420" s="197"/>
      <c r="D420" s="197"/>
      <c r="F420" s="197" t="s">
        <v>405</v>
      </c>
      <c r="G420" s="197"/>
      <c r="H420" s="197"/>
      <c r="I420" s="197"/>
      <c r="J420" s="197" t="s">
        <v>515</v>
      </c>
      <c r="K420" s="197"/>
      <c r="L420" s="197"/>
      <c r="N420" s="197" t="s">
        <v>516</v>
      </c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C420" s="209">
        <v>26</v>
      </c>
      <c r="AD420" s="209"/>
    </row>
    <row r="421" spans="2:30">
      <c r="C421" s="63" t="s">
        <v>1</v>
      </c>
      <c r="G421" s="63" t="s">
        <v>1</v>
      </c>
      <c r="K421" s="63" t="s">
        <v>1</v>
      </c>
      <c r="O421" s="210" t="s">
        <v>517</v>
      </c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</row>
    <row r="422" spans="2:30">
      <c r="B422" s="197" t="s">
        <v>518</v>
      </c>
      <c r="C422" s="197"/>
      <c r="D422" s="197"/>
      <c r="F422" s="197" t="s">
        <v>405</v>
      </c>
      <c r="G422" s="197"/>
      <c r="H422" s="197"/>
      <c r="I422" s="197"/>
      <c r="J422" s="197" t="s">
        <v>377</v>
      </c>
      <c r="K422" s="197"/>
      <c r="L422" s="197"/>
      <c r="N422" s="197" t="s">
        <v>378</v>
      </c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C422" s="209">
        <v>2000</v>
      </c>
      <c r="AD422" s="209"/>
    </row>
    <row r="423" spans="2:30">
      <c r="C423" s="63" t="s">
        <v>1</v>
      </c>
      <c r="G423" s="63" t="s">
        <v>1</v>
      </c>
      <c r="K423" s="63" t="s">
        <v>1</v>
      </c>
      <c r="O423" s="210" t="s">
        <v>519</v>
      </c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</row>
    <row r="424" spans="2:30">
      <c r="B424" s="197" t="s">
        <v>520</v>
      </c>
      <c r="C424" s="197"/>
      <c r="D424" s="197"/>
      <c r="F424" s="197" t="s">
        <v>405</v>
      </c>
      <c r="G424" s="197"/>
      <c r="H424" s="197"/>
      <c r="I424" s="197"/>
      <c r="J424" s="197" t="s">
        <v>521</v>
      </c>
      <c r="K424" s="197"/>
      <c r="L424" s="197"/>
      <c r="N424" s="197" t="s">
        <v>522</v>
      </c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C424" s="209">
        <v>6650</v>
      </c>
      <c r="AD424" s="209"/>
    </row>
    <row r="425" spans="2:30">
      <c r="C425" s="63" t="s">
        <v>1</v>
      </c>
      <c r="G425" s="63" t="s">
        <v>1</v>
      </c>
      <c r="K425" s="63" t="s">
        <v>1</v>
      </c>
      <c r="O425" s="210" t="s">
        <v>523</v>
      </c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4">
        <v>600</v>
      </c>
      <c r="AD425" s="214"/>
    </row>
    <row r="426" spans="2:30">
      <c r="C426" s="63" t="s">
        <v>1</v>
      </c>
      <c r="G426" s="63" t="s">
        <v>1</v>
      </c>
      <c r="K426" s="63" t="s">
        <v>1</v>
      </c>
      <c r="O426" s="210" t="s">
        <v>524</v>
      </c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4">
        <v>6050</v>
      </c>
      <c r="AD426" s="214"/>
    </row>
    <row r="427" spans="2:30">
      <c r="B427" s="197" t="s">
        <v>525</v>
      </c>
      <c r="C427" s="197"/>
      <c r="D427" s="197"/>
      <c r="F427" s="197" t="s">
        <v>405</v>
      </c>
      <c r="G427" s="197"/>
      <c r="H427" s="197"/>
      <c r="I427" s="197"/>
      <c r="J427" s="197" t="s">
        <v>526</v>
      </c>
      <c r="K427" s="197"/>
      <c r="L427" s="197"/>
      <c r="N427" s="197" t="s">
        <v>527</v>
      </c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C427" s="209">
        <v>600.20000000000005</v>
      </c>
      <c r="AD427" s="209"/>
    </row>
    <row r="428" spans="2:30">
      <c r="C428" s="63" t="s">
        <v>1</v>
      </c>
      <c r="G428" s="63" t="s">
        <v>1</v>
      </c>
      <c r="K428" s="63" t="s">
        <v>1</v>
      </c>
      <c r="O428" s="210" t="s">
        <v>528</v>
      </c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</row>
    <row r="429" spans="2:30">
      <c r="B429" s="197" t="s">
        <v>529</v>
      </c>
      <c r="C429" s="197"/>
      <c r="D429" s="197"/>
      <c r="F429" s="197" t="s">
        <v>405</v>
      </c>
      <c r="G429" s="197"/>
      <c r="H429" s="197"/>
      <c r="I429" s="197"/>
      <c r="J429" s="197" t="s">
        <v>298</v>
      </c>
      <c r="K429" s="197"/>
      <c r="L429" s="197"/>
      <c r="N429" s="197" t="s">
        <v>299</v>
      </c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C429" s="209">
        <v>830</v>
      </c>
      <c r="AD429" s="209"/>
    </row>
    <row r="430" spans="2:30">
      <c r="C430" s="63" t="s">
        <v>1</v>
      </c>
      <c r="G430" s="63" t="s">
        <v>1</v>
      </c>
      <c r="K430" s="63" t="s">
        <v>1</v>
      </c>
      <c r="O430" s="210" t="s">
        <v>530</v>
      </c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</row>
    <row r="431" spans="2:30" ht="251.25" customHeight="1"/>
    <row r="432" spans="2:30" ht="12" customHeight="1"/>
    <row r="433" spans="1:30" ht="13.5" customHeight="1">
      <c r="A433" s="195" t="s">
        <v>115</v>
      </c>
      <c r="B433" s="195"/>
      <c r="C433" s="195"/>
      <c r="D433" s="195"/>
      <c r="E433" s="195"/>
      <c r="F433" s="195"/>
      <c r="G433" s="195"/>
      <c r="H433" s="195"/>
      <c r="I433" s="195"/>
      <c r="J433" s="195"/>
      <c r="K433" s="195"/>
      <c r="L433" s="195"/>
      <c r="M433" s="195"/>
      <c r="R433" s="196" t="s">
        <v>531</v>
      </c>
      <c r="S433" s="196"/>
      <c r="T433" s="196"/>
      <c r="U433" s="196"/>
      <c r="V433" s="196"/>
      <c r="W433" s="196"/>
      <c r="X433" s="196"/>
      <c r="Y433" s="196"/>
      <c r="Z433" s="196"/>
      <c r="AA433" s="196"/>
      <c r="AB433" s="196"/>
      <c r="AC433" s="196"/>
      <c r="AD433" s="196"/>
    </row>
    <row r="434" spans="1:30" ht="25.5" customHeight="1">
      <c r="C434" s="201" t="s">
        <v>35</v>
      </c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</row>
    <row r="435" spans="1:30" ht="7.5" customHeight="1"/>
    <row r="436" spans="1:30" ht="18.75" customHeight="1">
      <c r="I436" s="215" t="s">
        <v>36</v>
      </c>
      <c r="J436" s="215"/>
      <c r="K436" s="215"/>
      <c r="L436" s="215"/>
      <c r="M436" s="215"/>
      <c r="N436" s="215"/>
      <c r="O436" s="215"/>
      <c r="P436" s="215"/>
      <c r="S436" s="216" t="s">
        <v>37</v>
      </c>
      <c r="T436" s="216"/>
      <c r="U436" s="216"/>
      <c r="V436" s="216"/>
      <c r="W436" s="216"/>
      <c r="X436" s="216"/>
      <c r="Y436" s="216"/>
    </row>
    <row r="437" spans="1:30" ht="6.75" customHeight="1"/>
    <row r="438" spans="1:30" ht="14.25" customHeight="1">
      <c r="A438" s="211" t="s">
        <v>38</v>
      </c>
      <c r="B438" s="211"/>
      <c r="C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</row>
    <row r="439" spans="1:30">
      <c r="B439" s="212" t="s">
        <v>39</v>
      </c>
      <c r="C439" s="212"/>
      <c r="D439" s="212"/>
      <c r="F439" s="212" t="s">
        <v>40</v>
      </c>
      <c r="G439" s="212"/>
      <c r="H439" s="212"/>
      <c r="I439" s="212"/>
      <c r="J439" s="212" t="s">
        <v>41</v>
      </c>
      <c r="K439" s="212"/>
      <c r="L439" s="212"/>
      <c r="N439" s="212" t="s">
        <v>42</v>
      </c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C439" s="213" t="s">
        <v>43</v>
      </c>
      <c r="AD439" s="213"/>
    </row>
    <row r="440" spans="1:30">
      <c r="B440" s="197" t="s">
        <v>532</v>
      </c>
      <c r="C440" s="197"/>
      <c r="D440" s="197"/>
      <c r="F440" s="197" t="s">
        <v>405</v>
      </c>
      <c r="G440" s="197"/>
      <c r="H440" s="197"/>
      <c r="I440" s="197"/>
      <c r="J440" s="197" t="s">
        <v>533</v>
      </c>
      <c r="K440" s="197"/>
      <c r="L440" s="197"/>
      <c r="N440" s="197" t="s">
        <v>534</v>
      </c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C440" s="209">
        <v>5364.44</v>
      </c>
      <c r="AD440" s="209"/>
    </row>
    <row r="441" spans="1:30">
      <c r="C441" s="63" t="s">
        <v>1</v>
      </c>
      <c r="G441" s="63" t="s">
        <v>1</v>
      </c>
      <c r="K441" s="63" t="s">
        <v>1</v>
      </c>
      <c r="O441" s="210" t="s">
        <v>535</v>
      </c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4">
        <v>190.55</v>
      </c>
      <c r="AD441" s="214"/>
    </row>
    <row r="442" spans="1:30">
      <c r="C442" s="63" t="s">
        <v>1</v>
      </c>
      <c r="G442" s="63" t="s">
        <v>1</v>
      </c>
      <c r="K442" s="63" t="s">
        <v>1</v>
      </c>
      <c r="O442" s="210" t="s">
        <v>535</v>
      </c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4">
        <v>197.96</v>
      </c>
      <c r="AD442" s="214"/>
    </row>
    <row r="443" spans="1:30">
      <c r="C443" s="63" t="s">
        <v>1</v>
      </c>
      <c r="G443" s="63" t="s">
        <v>1</v>
      </c>
      <c r="K443" s="63" t="s">
        <v>1</v>
      </c>
      <c r="O443" s="210" t="s">
        <v>535</v>
      </c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4">
        <v>201.45</v>
      </c>
      <c r="AD443" s="214"/>
    </row>
    <row r="444" spans="1:30">
      <c r="C444" s="63" t="s">
        <v>1</v>
      </c>
      <c r="G444" s="63" t="s">
        <v>1</v>
      </c>
      <c r="K444" s="63" t="s">
        <v>1</v>
      </c>
      <c r="O444" s="210" t="s">
        <v>535</v>
      </c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4">
        <v>342.99</v>
      </c>
      <c r="AD444" s="214"/>
    </row>
    <row r="445" spans="1:30">
      <c r="C445" s="63" t="s">
        <v>1</v>
      </c>
      <c r="G445" s="63" t="s">
        <v>1</v>
      </c>
      <c r="K445" s="63" t="s">
        <v>1</v>
      </c>
      <c r="O445" s="210" t="s">
        <v>535</v>
      </c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4">
        <v>38.11</v>
      </c>
      <c r="AD445" s="214"/>
    </row>
    <row r="446" spans="1:30">
      <c r="C446" s="63" t="s">
        <v>1</v>
      </c>
      <c r="G446" s="63" t="s">
        <v>1</v>
      </c>
      <c r="K446" s="63" t="s">
        <v>1</v>
      </c>
      <c r="O446" s="210" t="s">
        <v>535</v>
      </c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4">
        <v>76.22</v>
      </c>
      <c r="AD446" s="214"/>
    </row>
    <row r="447" spans="1:30">
      <c r="C447" s="63" t="s">
        <v>1</v>
      </c>
      <c r="G447" s="63" t="s">
        <v>1</v>
      </c>
      <c r="K447" s="63" t="s">
        <v>1</v>
      </c>
      <c r="O447" s="210" t="s">
        <v>535</v>
      </c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4">
        <v>76.22</v>
      </c>
      <c r="AD447" s="214"/>
    </row>
    <row r="448" spans="1:30">
      <c r="C448" s="63" t="s">
        <v>1</v>
      </c>
      <c r="G448" s="63" t="s">
        <v>1</v>
      </c>
      <c r="K448" s="63" t="s">
        <v>1</v>
      </c>
      <c r="O448" s="210" t="s">
        <v>535</v>
      </c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4">
        <v>209.62</v>
      </c>
      <c r="AD448" s="214"/>
    </row>
    <row r="449" spans="3:30">
      <c r="C449" s="63" t="s">
        <v>1</v>
      </c>
      <c r="G449" s="63" t="s">
        <v>1</v>
      </c>
      <c r="K449" s="63" t="s">
        <v>1</v>
      </c>
      <c r="O449" s="210" t="s">
        <v>535</v>
      </c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  <c r="AA449" s="210"/>
      <c r="AB449" s="210"/>
      <c r="AC449" s="214">
        <v>269.49</v>
      </c>
      <c r="AD449" s="214"/>
    </row>
    <row r="450" spans="3:30">
      <c r="C450" s="63" t="s">
        <v>1</v>
      </c>
      <c r="G450" s="63" t="s">
        <v>1</v>
      </c>
      <c r="K450" s="63" t="s">
        <v>1</v>
      </c>
      <c r="O450" s="210" t="s">
        <v>535</v>
      </c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  <c r="AA450" s="210"/>
      <c r="AB450" s="210"/>
      <c r="AC450" s="214">
        <v>304.88</v>
      </c>
      <c r="AD450" s="214"/>
    </row>
    <row r="451" spans="3:30">
      <c r="C451" s="63" t="s">
        <v>1</v>
      </c>
      <c r="G451" s="63" t="s">
        <v>1</v>
      </c>
      <c r="K451" s="63" t="s">
        <v>1</v>
      </c>
      <c r="O451" s="210" t="s">
        <v>535</v>
      </c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  <c r="AA451" s="210"/>
      <c r="AB451" s="210"/>
      <c r="AC451" s="214">
        <v>38.19</v>
      </c>
      <c r="AD451" s="214"/>
    </row>
    <row r="452" spans="3:30">
      <c r="C452" s="63" t="s">
        <v>1</v>
      </c>
      <c r="G452" s="63" t="s">
        <v>1</v>
      </c>
      <c r="K452" s="63" t="s">
        <v>1</v>
      </c>
      <c r="O452" s="210" t="s">
        <v>535</v>
      </c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  <c r="AA452" s="210"/>
      <c r="AB452" s="210"/>
      <c r="AC452" s="214">
        <v>71.22</v>
      </c>
      <c r="AD452" s="214"/>
    </row>
    <row r="453" spans="3:30">
      <c r="C453" s="63" t="s">
        <v>1</v>
      </c>
      <c r="G453" s="63" t="s">
        <v>1</v>
      </c>
      <c r="K453" s="63" t="s">
        <v>1</v>
      </c>
      <c r="O453" s="210" t="s">
        <v>535</v>
      </c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  <c r="AA453" s="210"/>
      <c r="AB453" s="210"/>
      <c r="AC453" s="214">
        <v>660.08</v>
      </c>
      <c r="AD453" s="214"/>
    </row>
    <row r="454" spans="3:30">
      <c r="C454" s="63" t="s">
        <v>1</v>
      </c>
      <c r="G454" s="63" t="s">
        <v>1</v>
      </c>
      <c r="K454" s="63" t="s">
        <v>1</v>
      </c>
      <c r="O454" s="210" t="s">
        <v>535</v>
      </c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4">
        <v>843.08</v>
      </c>
      <c r="AD454" s="214"/>
    </row>
    <row r="455" spans="3:30">
      <c r="C455" s="63" t="s">
        <v>1</v>
      </c>
      <c r="G455" s="63" t="s">
        <v>1</v>
      </c>
      <c r="K455" s="63" t="s">
        <v>1</v>
      </c>
      <c r="O455" s="210" t="s">
        <v>535</v>
      </c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4">
        <v>849.4</v>
      </c>
      <c r="AD455" s="214"/>
    </row>
    <row r="456" spans="3:30">
      <c r="C456" s="63" t="s">
        <v>1</v>
      </c>
      <c r="G456" s="63" t="s">
        <v>1</v>
      </c>
      <c r="K456" s="63" t="s">
        <v>1</v>
      </c>
      <c r="O456" s="210" t="s">
        <v>535</v>
      </c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4">
        <v>-428.21</v>
      </c>
      <c r="AD456" s="214"/>
    </row>
    <row r="457" spans="3:30">
      <c r="C457" s="63" t="s">
        <v>1</v>
      </c>
      <c r="G457" s="63" t="s">
        <v>1</v>
      </c>
      <c r="K457" s="63" t="s">
        <v>1</v>
      </c>
      <c r="O457" s="210" t="s">
        <v>535</v>
      </c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4">
        <v>38.11</v>
      </c>
      <c r="AD457" s="214"/>
    </row>
    <row r="458" spans="3:30">
      <c r="C458" s="63" t="s">
        <v>1</v>
      </c>
      <c r="G458" s="63" t="s">
        <v>1</v>
      </c>
      <c r="K458" s="63" t="s">
        <v>1</v>
      </c>
      <c r="O458" s="210" t="s">
        <v>535</v>
      </c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4">
        <v>38.11</v>
      </c>
      <c r="AD458" s="214"/>
    </row>
    <row r="459" spans="3:30">
      <c r="C459" s="63" t="s">
        <v>1</v>
      </c>
      <c r="G459" s="63" t="s">
        <v>1</v>
      </c>
      <c r="K459" s="63" t="s">
        <v>1</v>
      </c>
      <c r="O459" s="210" t="s">
        <v>535</v>
      </c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4">
        <v>38.11</v>
      </c>
      <c r="AD459" s="214"/>
    </row>
    <row r="460" spans="3:30">
      <c r="C460" s="63" t="s">
        <v>1</v>
      </c>
      <c r="G460" s="63" t="s">
        <v>1</v>
      </c>
      <c r="K460" s="63" t="s">
        <v>1</v>
      </c>
      <c r="O460" s="210" t="s">
        <v>535</v>
      </c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4">
        <v>38.11</v>
      </c>
      <c r="AD460" s="214"/>
    </row>
    <row r="461" spans="3:30">
      <c r="C461" s="63" t="s">
        <v>1</v>
      </c>
      <c r="G461" s="63" t="s">
        <v>1</v>
      </c>
      <c r="K461" s="63" t="s">
        <v>1</v>
      </c>
      <c r="O461" s="210" t="s">
        <v>535</v>
      </c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4">
        <v>38.11</v>
      </c>
      <c r="AD461" s="214"/>
    </row>
    <row r="462" spans="3:30">
      <c r="C462" s="63" t="s">
        <v>1</v>
      </c>
      <c r="G462" s="63" t="s">
        <v>1</v>
      </c>
      <c r="K462" s="63" t="s">
        <v>1</v>
      </c>
      <c r="O462" s="210" t="s">
        <v>535</v>
      </c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4">
        <v>114.33</v>
      </c>
      <c r="AD462" s="214"/>
    </row>
    <row r="463" spans="3:30">
      <c r="C463" s="63" t="s">
        <v>1</v>
      </c>
      <c r="G463" s="63" t="s">
        <v>1</v>
      </c>
      <c r="K463" s="63" t="s">
        <v>1</v>
      </c>
      <c r="O463" s="210" t="s">
        <v>535</v>
      </c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4">
        <v>125.23</v>
      </c>
      <c r="AD463" s="214"/>
    </row>
    <row r="464" spans="3:30">
      <c r="C464" s="63" t="s">
        <v>1</v>
      </c>
      <c r="G464" s="63" t="s">
        <v>1</v>
      </c>
      <c r="K464" s="63" t="s">
        <v>1</v>
      </c>
      <c r="O464" s="210" t="s">
        <v>535</v>
      </c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4">
        <v>76.22</v>
      </c>
      <c r="AD464" s="214"/>
    </row>
    <row r="465" spans="2:30">
      <c r="C465" s="63" t="s">
        <v>1</v>
      </c>
      <c r="G465" s="63" t="s">
        <v>1</v>
      </c>
      <c r="K465" s="63" t="s">
        <v>1</v>
      </c>
      <c r="O465" s="210" t="s">
        <v>535</v>
      </c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  <c r="AA465" s="210"/>
      <c r="AB465" s="210"/>
      <c r="AC465" s="214">
        <v>201.45</v>
      </c>
      <c r="AD465" s="214"/>
    </row>
    <row r="466" spans="2:30">
      <c r="C466" s="63" t="s">
        <v>1</v>
      </c>
      <c r="G466" s="63" t="s">
        <v>1</v>
      </c>
      <c r="K466" s="63" t="s">
        <v>1</v>
      </c>
      <c r="O466" s="210" t="s">
        <v>535</v>
      </c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  <c r="AA466" s="210"/>
      <c r="AB466" s="210"/>
      <c r="AC466" s="214">
        <v>366.52</v>
      </c>
      <c r="AD466" s="214"/>
    </row>
    <row r="467" spans="2:30">
      <c r="C467" s="63" t="s">
        <v>1</v>
      </c>
      <c r="G467" s="63" t="s">
        <v>1</v>
      </c>
      <c r="K467" s="63" t="s">
        <v>1</v>
      </c>
      <c r="O467" s="210" t="s">
        <v>535</v>
      </c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4">
        <v>38.11</v>
      </c>
      <c r="AD467" s="214"/>
    </row>
    <row r="468" spans="2:30">
      <c r="C468" s="63" t="s">
        <v>1</v>
      </c>
      <c r="G468" s="63" t="s">
        <v>1</v>
      </c>
      <c r="K468" s="63" t="s">
        <v>1</v>
      </c>
      <c r="O468" s="210" t="s">
        <v>535</v>
      </c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  <c r="AA468" s="210"/>
      <c r="AB468" s="210"/>
      <c r="AC468" s="214">
        <v>38.11</v>
      </c>
      <c r="AD468" s="214"/>
    </row>
    <row r="469" spans="2:30">
      <c r="C469" s="63" t="s">
        <v>1</v>
      </c>
      <c r="G469" s="63" t="s">
        <v>1</v>
      </c>
      <c r="K469" s="63" t="s">
        <v>1</v>
      </c>
      <c r="O469" s="210" t="s">
        <v>535</v>
      </c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  <c r="AA469" s="210"/>
      <c r="AB469" s="210"/>
      <c r="AC469" s="214">
        <v>38.11</v>
      </c>
      <c r="AD469" s="214"/>
    </row>
    <row r="470" spans="2:30">
      <c r="C470" s="63" t="s">
        <v>1</v>
      </c>
      <c r="G470" s="63" t="s">
        <v>1</v>
      </c>
      <c r="K470" s="63" t="s">
        <v>1</v>
      </c>
      <c r="O470" s="210" t="s">
        <v>535</v>
      </c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  <c r="AA470" s="210"/>
      <c r="AB470" s="210"/>
      <c r="AC470" s="214">
        <v>76.22</v>
      </c>
      <c r="AD470" s="214"/>
    </row>
    <row r="471" spans="2:30">
      <c r="C471" s="63" t="s">
        <v>1</v>
      </c>
      <c r="G471" s="63" t="s">
        <v>1</v>
      </c>
      <c r="K471" s="63" t="s">
        <v>1</v>
      </c>
      <c r="O471" s="210" t="s">
        <v>535</v>
      </c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4">
        <v>158.34</v>
      </c>
      <c r="AD471" s="214"/>
    </row>
    <row r="472" spans="2:30">
      <c r="B472" s="197" t="s">
        <v>536</v>
      </c>
      <c r="C472" s="197"/>
      <c r="D472" s="197"/>
      <c r="F472" s="197" t="s">
        <v>405</v>
      </c>
      <c r="G472" s="197"/>
      <c r="H472" s="197"/>
      <c r="I472" s="197"/>
      <c r="J472" s="197" t="s">
        <v>388</v>
      </c>
      <c r="K472" s="197"/>
      <c r="L472" s="197"/>
      <c r="N472" s="197" t="s">
        <v>389</v>
      </c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C472" s="209">
        <v>3000</v>
      </c>
      <c r="AD472" s="209"/>
    </row>
    <row r="473" spans="2:30">
      <c r="C473" s="63" t="s">
        <v>1</v>
      </c>
      <c r="G473" s="63" t="s">
        <v>1</v>
      </c>
      <c r="K473" s="63" t="s">
        <v>1</v>
      </c>
      <c r="O473" s="210" t="s">
        <v>537</v>
      </c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</row>
    <row r="474" spans="2:30">
      <c r="B474" s="197" t="s">
        <v>538</v>
      </c>
      <c r="C474" s="197"/>
      <c r="D474" s="197"/>
      <c r="F474" s="197" t="s">
        <v>405</v>
      </c>
      <c r="G474" s="197"/>
      <c r="H474" s="197"/>
      <c r="I474" s="197"/>
      <c r="J474" s="197" t="s">
        <v>539</v>
      </c>
      <c r="K474" s="197"/>
      <c r="L474" s="197"/>
      <c r="N474" s="197" t="s">
        <v>540</v>
      </c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  <c r="AA474" s="197"/>
      <c r="AC474" s="209">
        <v>6500</v>
      </c>
      <c r="AD474" s="209"/>
    </row>
    <row r="475" spans="2:30">
      <c r="C475" s="63" t="s">
        <v>1</v>
      </c>
      <c r="G475" s="63" t="s">
        <v>1</v>
      </c>
      <c r="K475" s="63" t="s">
        <v>1</v>
      </c>
      <c r="O475" s="210" t="s">
        <v>541</v>
      </c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  <c r="AA475" s="210"/>
      <c r="AB475" s="210"/>
    </row>
    <row r="476" spans="2:30">
      <c r="B476" s="197" t="s">
        <v>542</v>
      </c>
      <c r="C476" s="197"/>
      <c r="D476" s="197"/>
      <c r="F476" s="197" t="s">
        <v>405</v>
      </c>
      <c r="G476" s="197"/>
      <c r="H476" s="197"/>
      <c r="I476" s="197"/>
      <c r="J476" s="197" t="s">
        <v>397</v>
      </c>
      <c r="K476" s="197"/>
      <c r="L476" s="197"/>
      <c r="N476" s="197" t="s">
        <v>398</v>
      </c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C476" s="209">
        <v>24309</v>
      </c>
      <c r="AD476" s="209"/>
    </row>
    <row r="477" spans="2:30">
      <c r="C477" s="63" t="s">
        <v>1</v>
      </c>
      <c r="G477" s="63" t="s">
        <v>1</v>
      </c>
      <c r="K477" s="63" t="s">
        <v>1</v>
      </c>
      <c r="O477" s="210" t="s">
        <v>543</v>
      </c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  <c r="AA477" s="210"/>
      <c r="AB477" s="210"/>
    </row>
    <row r="478" spans="2:30">
      <c r="B478" s="197" t="s">
        <v>544</v>
      </c>
      <c r="C478" s="197"/>
      <c r="D478" s="197"/>
      <c r="F478" s="197" t="s">
        <v>545</v>
      </c>
      <c r="G478" s="197"/>
      <c r="H478" s="197"/>
      <c r="I478" s="197"/>
      <c r="J478" s="197" t="s">
        <v>107</v>
      </c>
      <c r="K478" s="197"/>
      <c r="L478" s="197"/>
      <c r="N478" s="197" t="s">
        <v>108</v>
      </c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C478" s="209">
        <v>1404</v>
      </c>
      <c r="AD478" s="209"/>
    </row>
    <row r="479" spans="2:30">
      <c r="C479" s="63" t="s">
        <v>1</v>
      </c>
      <c r="G479" s="63" t="s">
        <v>1</v>
      </c>
      <c r="K479" s="63" t="s">
        <v>1</v>
      </c>
      <c r="O479" s="210" t="s">
        <v>494</v>
      </c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</row>
    <row r="480" spans="2:30" ht="159.75" customHeight="1"/>
    <row r="481" spans="1:30" ht="12" customHeight="1"/>
    <row r="482" spans="1:30" ht="13.5" customHeight="1">
      <c r="A482" s="195" t="s">
        <v>115</v>
      </c>
      <c r="B482" s="195"/>
      <c r="C482" s="195"/>
      <c r="D482" s="195"/>
      <c r="E482" s="195"/>
      <c r="F482" s="195"/>
      <c r="G482" s="195"/>
      <c r="H482" s="195"/>
      <c r="I482" s="195"/>
      <c r="J482" s="195"/>
      <c r="K482" s="195"/>
      <c r="L482" s="195"/>
      <c r="M482" s="195"/>
      <c r="R482" s="196" t="s">
        <v>546</v>
      </c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</row>
    <row r="483" spans="1:30" ht="25.5" customHeight="1">
      <c r="C483" s="201" t="s">
        <v>35</v>
      </c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</row>
    <row r="484" spans="1:30" ht="7.5" customHeight="1"/>
    <row r="485" spans="1:30" ht="18.75" customHeight="1">
      <c r="I485" s="215" t="s">
        <v>36</v>
      </c>
      <c r="J485" s="215"/>
      <c r="K485" s="215"/>
      <c r="L485" s="215"/>
      <c r="M485" s="215"/>
      <c r="N485" s="215"/>
      <c r="O485" s="215"/>
      <c r="P485" s="215"/>
      <c r="S485" s="216" t="s">
        <v>37</v>
      </c>
      <c r="T485" s="216"/>
      <c r="U485" s="216"/>
      <c r="V485" s="216"/>
      <c r="W485" s="216"/>
      <c r="X485" s="216"/>
      <c r="Y485" s="216"/>
    </row>
    <row r="486" spans="1:30" ht="6.75" customHeight="1"/>
    <row r="487" spans="1:30" ht="14.25" customHeight="1">
      <c r="A487" s="211" t="s">
        <v>38</v>
      </c>
      <c r="B487" s="211"/>
      <c r="C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</row>
    <row r="488" spans="1:30">
      <c r="B488" s="212" t="s">
        <v>39</v>
      </c>
      <c r="C488" s="212"/>
      <c r="D488" s="212"/>
      <c r="F488" s="212" t="s">
        <v>40</v>
      </c>
      <c r="G488" s="212"/>
      <c r="H488" s="212"/>
      <c r="I488" s="212"/>
      <c r="J488" s="212" t="s">
        <v>41</v>
      </c>
      <c r="K488" s="212"/>
      <c r="L488" s="212"/>
      <c r="N488" s="212" t="s">
        <v>42</v>
      </c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  <c r="AA488" s="212"/>
      <c r="AC488" s="213" t="s">
        <v>43</v>
      </c>
      <c r="AD488" s="213"/>
    </row>
    <row r="489" spans="1:30">
      <c r="B489" s="197" t="s">
        <v>547</v>
      </c>
      <c r="C489" s="197"/>
      <c r="D489" s="197"/>
      <c r="F489" s="197" t="s">
        <v>52</v>
      </c>
      <c r="G489" s="197"/>
      <c r="H489" s="197"/>
      <c r="I489" s="197"/>
      <c r="J489" s="197" t="s">
        <v>548</v>
      </c>
      <c r="K489" s="197"/>
      <c r="L489" s="197"/>
      <c r="N489" s="197" t="s">
        <v>549</v>
      </c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C489" s="209">
        <v>10539.55</v>
      </c>
      <c r="AD489" s="209"/>
    </row>
    <row r="490" spans="1:30">
      <c r="C490" s="63" t="s">
        <v>1</v>
      </c>
      <c r="G490" s="63" t="s">
        <v>1</v>
      </c>
      <c r="K490" s="63" t="s">
        <v>1</v>
      </c>
      <c r="O490" s="210" t="s">
        <v>550</v>
      </c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  <c r="AA490" s="210"/>
      <c r="AB490" s="210"/>
      <c r="AC490" s="214">
        <v>164.46</v>
      </c>
      <c r="AD490" s="214"/>
    </row>
    <row r="491" spans="1:30">
      <c r="C491" s="63" t="s">
        <v>1</v>
      </c>
      <c r="G491" s="63" t="s">
        <v>1</v>
      </c>
      <c r="K491" s="63" t="s">
        <v>1</v>
      </c>
      <c r="O491" s="210" t="s">
        <v>551</v>
      </c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4">
        <v>134.97999999999999</v>
      </c>
      <c r="AD491" s="214"/>
    </row>
    <row r="492" spans="1:30">
      <c r="C492" s="63" t="s">
        <v>1</v>
      </c>
      <c r="G492" s="63" t="s">
        <v>1</v>
      </c>
      <c r="K492" s="63" t="s">
        <v>1</v>
      </c>
      <c r="O492" s="210" t="s">
        <v>552</v>
      </c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  <c r="AA492" s="210"/>
      <c r="AB492" s="210"/>
      <c r="AC492" s="214">
        <v>189.39</v>
      </c>
      <c r="AD492" s="214"/>
    </row>
    <row r="493" spans="1:30">
      <c r="C493" s="63" t="s">
        <v>1</v>
      </c>
      <c r="G493" s="63" t="s">
        <v>1</v>
      </c>
      <c r="K493" s="63" t="s">
        <v>1</v>
      </c>
      <c r="O493" s="210" t="s">
        <v>553</v>
      </c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  <c r="AA493" s="210"/>
      <c r="AB493" s="210"/>
      <c r="AC493" s="214">
        <v>144.15</v>
      </c>
      <c r="AD493" s="214"/>
    </row>
    <row r="494" spans="1:30">
      <c r="C494" s="63" t="s">
        <v>1</v>
      </c>
      <c r="G494" s="63" t="s">
        <v>1</v>
      </c>
      <c r="K494" s="63" t="s">
        <v>1</v>
      </c>
      <c r="O494" s="210" t="s">
        <v>554</v>
      </c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  <c r="AA494" s="210"/>
      <c r="AB494" s="210"/>
      <c r="AC494" s="214">
        <v>411.96</v>
      </c>
      <c r="AD494" s="214"/>
    </row>
    <row r="495" spans="1:30">
      <c r="C495" s="63" t="s">
        <v>1</v>
      </c>
      <c r="G495" s="63" t="s">
        <v>1</v>
      </c>
      <c r="K495" s="63" t="s">
        <v>1</v>
      </c>
      <c r="O495" s="210" t="s">
        <v>555</v>
      </c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  <c r="AA495" s="210"/>
      <c r="AB495" s="210"/>
      <c r="AC495" s="214">
        <v>549.98</v>
      </c>
      <c r="AD495" s="214"/>
    </row>
    <row r="496" spans="1:30">
      <c r="C496" s="63" t="s">
        <v>1</v>
      </c>
      <c r="G496" s="63" t="s">
        <v>1</v>
      </c>
      <c r="K496" s="63" t="s">
        <v>1</v>
      </c>
      <c r="O496" s="210" t="s">
        <v>556</v>
      </c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  <c r="AA496" s="210"/>
      <c r="AB496" s="210"/>
      <c r="AC496" s="214">
        <v>115.9</v>
      </c>
      <c r="AD496" s="214"/>
    </row>
    <row r="497" spans="3:30">
      <c r="C497" s="63" t="s">
        <v>1</v>
      </c>
      <c r="G497" s="63" t="s">
        <v>1</v>
      </c>
      <c r="K497" s="63" t="s">
        <v>1</v>
      </c>
      <c r="O497" s="210" t="s">
        <v>557</v>
      </c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  <c r="AA497" s="210"/>
      <c r="AB497" s="210"/>
      <c r="AC497" s="214">
        <v>576.29999999999995</v>
      </c>
      <c r="AD497" s="214"/>
    </row>
    <row r="498" spans="3:30">
      <c r="C498" s="63" t="s">
        <v>1</v>
      </c>
      <c r="G498" s="63" t="s">
        <v>1</v>
      </c>
      <c r="K498" s="63" t="s">
        <v>1</v>
      </c>
      <c r="O498" s="210" t="s">
        <v>558</v>
      </c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  <c r="AA498" s="210"/>
      <c r="AB498" s="210"/>
      <c r="AC498" s="214">
        <v>3.71</v>
      </c>
      <c r="AD498" s="214"/>
    </row>
    <row r="499" spans="3:30">
      <c r="C499" s="63" t="s">
        <v>1</v>
      </c>
      <c r="G499" s="63" t="s">
        <v>1</v>
      </c>
      <c r="K499" s="63" t="s">
        <v>1</v>
      </c>
      <c r="O499" s="210" t="s">
        <v>559</v>
      </c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  <c r="AA499" s="210"/>
      <c r="AB499" s="210"/>
      <c r="AC499" s="214">
        <v>4.26</v>
      </c>
      <c r="AD499" s="214"/>
    </row>
    <row r="500" spans="3:30">
      <c r="C500" s="63" t="s">
        <v>1</v>
      </c>
      <c r="G500" s="63" t="s">
        <v>1</v>
      </c>
      <c r="K500" s="63" t="s">
        <v>1</v>
      </c>
      <c r="O500" s="210" t="s">
        <v>560</v>
      </c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4">
        <v>4.24</v>
      </c>
      <c r="AD500" s="214"/>
    </row>
    <row r="501" spans="3:30">
      <c r="C501" s="63" t="s">
        <v>1</v>
      </c>
      <c r="G501" s="63" t="s">
        <v>1</v>
      </c>
      <c r="K501" s="63" t="s">
        <v>1</v>
      </c>
      <c r="O501" s="210" t="s">
        <v>561</v>
      </c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4">
        <v>23.24</v>
      </c>
      <c r="AD501" s="214"/>
    </row>
    <row r="502" spans="3:30">
      <c r="C502" s="63" t="s">
        <v>1</v>
      </c>
      <c r="G502" s="63" t="s">
        <v>1</v>
      </c>
      <c r="K502" s="63" t="s">
        <v>1</v>
      </c>
      <c r="O502" s="210" t="s">
        <v>562</v>
      </c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4">
        <v>6.19</v>
      </c>
      <c r="AD502" s="214"/>
    </row>
    <row r="503" spans="3:30">
      <c r="C503" s="63" t="s">
        <v>1</v>
      </c>
      <c r="G503" s="63" t="s">
        <v>1</v>
      </c>
      <c r="K503" s="63" t="s">
        <v>1</v>
      </c>
      <c r="O503" s="210" t="s">
        <v>563</v>
      </c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4">
        <v>7.28</v>
      </c>
      <c r="AD503" s="214"/>
    </row>
    <row r="504" spans="3:30">
      <c r="C504" s="63" t="s">
        <v>1</v>
      </c>
      <c r="G504" s="63" t="s">
        <v>1</v>
      </c>
      <c r="K504" s="63" t="s">
        <v>1</v>
      </c>
      <c r="O504" s="210" t="s">
        <v>562</v>
      </c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4">
        <v>7.28</v>
      </c>
      <c r="AD504" s="214"/>
    </row>
    <row r="505" spans="3:30">
      <c r="C505" s="63" t="s">
        <v>1</v>
      </c>
      <c r="G505" s="63" t="s">
        <v>1</v>
      </c>
      <c r="K505" s="63" t="s">
        <v>1</v>
      </c>
      <c r="O505" s="210" t="s">
        <v>564</v>
      </c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4">
        <v>13.8</v>
      </c>
      <c r="AD505" s="214"/>
    </row>
    <row r="506" spans="3:30">
      <c r="C506" s="63" t="s">
        <v>1</v>
      </c>
      <c r="G506" s="63" t="s">
        <v>1</v>
      </c>
      <c r="K506" s="63" t="s">
        <v>1</v>
      </c>
      <c r="O506" s="210" t="s">
        <v>565</v>
      </c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4">
        <v>158.22</v>
      </c>
      <c r="AD506" s="214"/>
    </row>
    <row r="507" spans="3:30">
      <c r="C507" s="63" t="s">
        <v>1</v>
      </c>
      <c r="G507" s="63" t="s">
        <v>1</v>
      </c>
      <c r="K507" s="63" t="s">
        <v>1</v>
      </c>
      <c r="O507" s="210" t="s">
        <v>566</v>
      </c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4">
        <v>78.97</v>
      </c>
      <c r="AD507" s="214"/>
    </row>
    <row r="508" spans="3:30">
      <c r="C508" s="63" t="s">
        <v>1</v>
      </c>
      <c r="G508" s="63" t="s">
        <v>1</v>
      </c>
      <c r="K508" s="63" t="s">
        <v>1</v>
      </c>
      <c r="O508" s="210" t="s">
        <v>567</v>
      </c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  <c r="AA508" s="210"/>
      <c r="AB508" s="210"/>
      <c r="AC508" s="214">
        <v>51.42</v>
      </c>
      <c r="AD508" s="214"/>
    </row>
    <row r="509" spans="3:30">
      <c r="C509" s="63" t="s">
        <v>1</v>
      </c>
      <c r="G509" s="63" t="s">
        <v>1</v>
      </c>
      <c r="K509" s="63" t="s">
        <v>1</v>
      </c>
      <c r="O509" s="210" t="s">
        <v>568</v>
      </c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  <c r="AA509" s="210"/>
      <c r="AB509" s="210"/>
      <c r="AC509" s="214">
        <v>18.3</v>
      </c>
      <c r="AD509" s="214"/>
    </row>
    <row r="510" spans="3:30">
      <c r="C510" s="63" t="s">
        <v>1</v>
      </c>
      <c r="G510" s="63" t="s">
        <v>1</v>
      </c>
      <c r="K510" s="63" t="s">
        <v>1</v>
      </c>
      <c r="O510" s="210" t="s">
        <v>569</v>
      </c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4">
        <v>34.74</v>
      </c>
      <c r="AD510" s="214"/>
    </row>
    <row r="511" spans="3:30">
      <c r="C511" s="63" t="s">
        <v>1</v>
      </c>
      <c r="G511" s="63" t="s">
        <v>1</v>
      </c>
      <c r="K511" s="63" t="s">
        <v>1</v>
      </c>
      <c r="O511" s="210" t="s">
        <v>570</v>
      </c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4">
        <v>21.04</v>
      </c>
      <c r="AD511" s="214"/>
    </row>
    <row r="512" spans="3:30">
      <c r="C512" s="63" t="s">
        <v>1</v>
      </c>
      <c r="G512" s="63" t="s">
        <v>1</v>
      </c>
      <c r="K512" s="63" t="s">
        <v>1</v>
      </c>
      <c r="O512" s="210" t="s">
        <v>571</v>
      </c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4">
        <v>108.16</v>
      </c>
      <c r="AD512" s="214"/>
    </row>
    <row r="513" spans="3:30">
      <c r="C513" s="63" t="s">
        <v>1</v>
      </c>
      <c r="G513" s="63" t="s">
        <v>1</v>
      </c>
      <c r="K513" s="63" t="s">
        <v>1</v>
      </c>
      <c r="O513" s="210" t="s">
        <v>554</v>
      </c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4">
        <v>411.96</v>
      </c>
      <c r="AD513" s="214"/>
    </row>
    <row r="514" spans="3:30">
      <c r="C514" s="63" t="s">
        <v>1</v>
      </c>
      <c r="G514" s="63" t="s">
        <v>1</v>
      </c>
      <c r="K514" s="63" t="s">
        <v>1</v>
      </c>
      <c r="O514" s="210" t="s">
        <v>572</v>
      </c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4">
        <v>549.98</v>
      </c>
      <c r="AD514" s="214"/>
    </row>
    <row r="515" spans="3:30">
      <c r="C515" s="63" t="s">
        <v>1</v>
      </c>
      <c r="G515" s="63" t="s">
        <v>1</v>
      </c>
      <c r="K515" s="63" t="s">
        <v>1</v>
      </c>
      <c r="O515" s="210" t="s">
        <v>573</v>
      </c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  <c r="AA515" s="210"/>
      <c r="AB515" s="210"/>
      <c r="AC515" s="214">
        <v>158.44999999999999</v>
      </c>
      <c r="AD515" s="214"/>
    </row>
    <row r="516" spans="3:30">
      <c r="C516" s="63" t="s">
        <v>1</v>
      </c>
      <c r="G516" s="63" t="s">
        <v>1</v>
      </c>
      <c r="K516" s="63" t="s">
        <v>1</v>
      </c>
      <c r="O516" s="210" t="s">
        <v>574</v>
      </c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4">
        <v>107.75</v>
      </c>
      <c r="AD516" s="214"/>
    </row>
    <row r="517" spans="3:30">
      <c r="C517" s="63" t="s">
        <v>1</v>
      </c>
      <c r="G517" s="63" t="s">
        <v>1</v>
      </c>
      <c r="K517" s="63" t="s">
        <v>1</v>
      </c>
      <c r="O517" s="210" t="s">
        <v>575</v>
      </c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4">
        <v>30.7</v>
      </c>
      <c r="AD517" s="214"/>
    </row>
    <row r="518" spans="3:30">
      <c r="C518" s="63" t="s">
        <v>1</v>
      </c>
      <c r="G518" s="63" t="s">
        <v>1</v>
      </c>
      <c r="K518" s="63" t="s">
        <v>1</v>
      </c>
      <c r="O518" s="210" t="s">
        <v>576</v>
      </c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4">
        <v>472.76</v>
      </c>
      <c r="AD518" s="214"/>
    </row>
    <row r="519" spans="3:30">
      <c r="C519" s="63" t="s">
        <v>1</v>
      </c>
      <c r="G519" s="63" t="s">
        <v>1</v>
      </c>
      <c r="K519" s="63" t="s">
        <v>1</v>
      </c>
      <c r="O519" s="210" t="s">
        <v>577</v>
      </c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4">
        <v>398</v>
      </c>
      <c r="AD519" s="214"/>
    </row>
    <row r="520" spans="3:30">
      <c r="C520" s="63" t="s">
        <v>1</v>
      </c>
      <c r="G520" s="63" t="s">
        <v>1</v>
      </c>
      <c r="K520" s="63" t="s">
        <v>1</v>
      </c>
      <c r="O520" s="210" t="s">
        <v>562</v>
      </c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4">
        <v>6.19</v>
      </c>
      <c r="AD520" s="214"/>
    </row>
    <row r="521" spans="3:30">
      <c r="C521" s="63" t="s">
        <v>1</v>
      </c>
      <c r="G521" s="63" t="s">
        <v>1</v>
      </c>
      <c r="K521" s="63" t="s">
        <v>1</v>
      </c>
      <c r="O521" s="210" t="s">
        <v>563</v>
      </c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4">
        <v>6.69</v>
      </c>
      <c r="AD521" s="214"/>
    </row>
    <row r="522" spans="3:30">
      <c r="C522" s="63" t="s">
        <v>1</v>
      </c>
      <c r="G522" s="63" t="s">
        <v>1</v>
      </c>
      <c r="K522" s="63" t="s">
        <v>1</v>
      </c>
      <c r="O522" s="210" t="s">
        <v>578</v>
      </c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4">
        <v>14.63</v>
      </c>
      <c r="AD522" s="214"/>
    </row>
    <row r="523" spans="3:30">
      <c r="C523" s="63" t="s">
        <v>1</v>
      </c>
      <c r="G523" s="63" t="s">
        <v>1</v>
      </c>
      <c r="K523" s="63" t="s">
        <v>1</v>
      </c>
      <c r="O523" s="210" t="s">
        <v>579</v>
      </c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4">
        <v>36.06</v>
      </c>
      <c r="AD523" s="214"/>
    </row>
    <row r="524" spans="3:30">
      <c r="C524" s="63" t="s">
        <v>1</v>
      </c>
      <c r="G524" s="63" t="s">
        <v>1</v>
      </c>
      <c r="K524" s="63" t="s">
        <v>1</v>
      </c>
      <c r="O524" s="210" t="s">
        <v>580</v>
      </c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4">
        <v>16.23</v>
      </c>
      <c r="AD524" s="214"/>
    </row>
    <row r="525" spans="3:30">
      <c r="C525" s="63" t="s">
        <v>1</v>
      </c>
      <c r="G525" s="63" t="s">
        <v>1</v>
      </c>
      <c r="K525" s="63" t="s">
        <v>1</v>
      </c>
      <c r="O525" s="210" t="s">
        <v>581</v>
      </c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4">
        <v>59.28</v>
      </c>
      <c r="AD525" s="214"/>
    </row>
    <row r="526" spans="3:30">
      <c r="C526" s="63" t="s">
        <v>1</v>
      </c>
      <c r="G526" s="63" t="s">
        <v>1</v>
      </c>
      <c r="K526" s="63" t="s">
        <v>1</v>
      </c>
      <c r="O526" s="210" t="s">
        <v>582</v>
      </c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  <c r="AA526" s="210"/>
      <c r="AB526" s="210"/>
      <c r="AC526" s="214">
        <v>76.739999999999995</v>
      </c>
      <c r="AD526" s="214"/>
    </row>
    <row r="527" spans="3:30">
      <c r="C527" s="63" t="s">
        <v>1</v>
      </c>
      <c r="G527" s="63" t="s">
        <v>1</v>
      </c>
      <c r="K527" s="63" t="s">
        <v>1</v>
      </c>
      <c r="O527" s="210" t="s">
        <v>583</v>
      </c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  <c r="AA527" s="210"/>
      <c r="AB527" s="210"/>
      <c r="AC527" s="214">
        <v>39.75</v>
      </c>
      <c r="AD527" s="214"/>
    </row>
    <row r="528" spans="3:30">
      <c r="C528" s="63" t="s">
        <v>1</v>
      </c>
      <c r="G528" s="63" t="s">
        <v>1</v>
      </c>
      <c r="K528" s="63" t="s">
        <v>1</v>
      </c>
      <c r="O528" s="210" t="s">
        <v>584</v>
      </c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  <c r="AA528" s="210"/>
      <c r="AB528" s="210"/>
      <c r="AC528" s="214">
        <v>34.9</v>
      </c>
      <c r="AD528" s="214"/>
    </row>
    <row r="529" spans="1:30">
      <c r="C529" s="63" t="s">
        <v>1</v>
      </c>
      <c r="G529" s="63" t="s">
        <v>1</v>
      </c>
      <c r="K529" s="63" t="s">
        <v>1</v>
      </c>
      <c r="O529" s="210" t="s">
        <v>585</v>
      </c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4">
        <v>199.78</v>
      </c>
      <c r="AD529" s="214"/>
    </row>
    <row r="530" spans="1:30">
      <c r="C530" s="63" t="s">
        <v>1</v>
      </c>
      <c r="G530" s="63" t="s">
        <v>1</v>
      </c>
      <c r="K530" s="63" t="s">
        <v>1</v>
      </c>
      <c r="O530" s="210" t="s">
        <v>586</v>
      </c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  <c r="AA530" s="210"/>
      <c r="AB530" s="210"/>
      <c r="AC530" s="214">
        <v>10.77</v>
      </c>
      <c r="AD530" s="214"/>
    </row>
    <row r="531" spans="1:30">
      <c r="C531" s="63" t="s">
        <v>1</v>
      </c>
      <c r="G531" s="63" t="s">
        <v>1</v>
      </c>
      <c r="K531" s="63" t="s">
        <v>1</v>
      </c>
      <c r="O531" s="210" t="s">
        <v>587</v>
      </c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4">
        <v>326.10000000000002</v>
      </c>
      <c r="AD531" s="214"/>
    </row>
    <row r="532" spans="1:30">
      <c r="C532" s="63" t="s">
        <v>1</v>
      </c>
      <c r="G532" s="63" t="s">
        <v>1</v>
      </c>
      <c r="K532" s="63" t="s">
        <v>1</v>
      </c>
      <c r="O532" s="210" t="s">
        <v>588</v>
      </c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  <c r="AA532" s="210"/>
      <c r="AB532" s="210"/>
      <c r="AC532" s="214">
        <v>9.69</v>
      </c>
      <c r="AD532" s="214"/>
    </row>
    <row r="533" spans="1:30">
      <c r="C533" s="63" t="s">
        <v>1</v>
      </c>
      <c r="G533" s="63" t="s">
        <v>1</v>
      </c>
      <c r="K533" s="63" t="s">
        <v>1</v>
      </c>
      <c r="O533" s="210" t="s">
        <v>589</v>
      </c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  <c r="AA533" s="210"/>
      <c r="AB533" s="210"/>
      <c r="AC533" s="214">
        <v>112.44</v>
      </c>
      <c r="AD533" s="214"/>
    </row>
    <row r="534" spans="1:30">
      <c r="C534" s="63" t="s">
        <v>1</v>
      </c>
      <c r="G534" s="63" t="s">
        <v>1</v>
      </c>
      <c r="K534" s="63" t="s">
        <v>1</v>
      </c>
      <c r="O534" s="210" t="s">
        <v>590</v>
      </c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  <c r="AA534" s="210"/>
      <c r="AB534" s="210"/>
      <c r="AC534" s="214">
        <v>216.76</v>
      </c>
      <c r="AD534" s="214"/>
    </row>
    <row r="535" spans="1:30">
      <c r="C535" s="63" t="s">
        <v>1</v>
      </c>
      <c r="G535" s="63" t="s">
        <v>1</v>
      </c>
      <c r="K535" s="63" t="s">
        <v>1</v>
      </c>
      <c r="O535" s="210" t="s">
        <v>591</v>
      </c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  <c r="AA535" s="210"/>
      <c r="AB535" s="210"/>
      <c r="AC535" s="214">
        <v>27.6</v>
      </c>
      <c r="AD535" s="214"/>
    </row>
    <row r="536" spans="1:30">
      <c r="C536" s="63" t="s">
        <v>1</v>
      </c>
      <c r="G536" s="63" t="s">
        <v>1</v>
      </c>
      <c r="K536" s="63" t="s">
        <v>1</v>
      </c>
      <c r="O536" s="210" t="s">
        <v>592</v>
      </c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  <c r="AA536" s="210"/>
      <c r="AB536" s="210"/>
      <c r="AC536" s="214">
        <v>34.64</v>
      </c>
      <c r="AD536" s="214"/>
    </row>
    <row r="537" spans="1:30">
      <c r="C537" s="63" t="s">
        <v>1</v>
      </c>
      <c r="G537" s="63" t="s">
        <v>1</v>
      </c>
      <c r="K537" s="63" t="s">
        <v>1</v>
      </c>
      <c r="O537" s="210" t="s">
        <v>593</v>
      </c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  <c r="AA537" s="210"/>
      <c r="AB537" s="210"/>
      <c r="AC537" s="214">
        <v>199.99</v>
      </c>
      <c r="AD537" s="214"/>
    </row>
    <row r="538" spans="1:30">
      <c r="C538" s="63" t="s">
        <v>1</v>
      </c>
      <c r="G538" s="63" t="s">
        <v>1</v>
      </c>
      <c r="K538" s="63" t="s">
        <v>1</v>
      </c>
      <c r="O538" s="210" t="s">
        <v>594</v>
      </c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  <c r="AA538" s="210"/>
      <c r="AB538" s="210"/>
      <c r="AC538" s="214">
        <v>34.159999999999997</v>
      </c>
      <c r="AD538" s="214"/>
    </row>
    <row r="539" spans="1:30">
      <c r="C539" s="63" t="s">
        <v>1</v>
      </c>
      <c r="G539" s="63" t="s">
        <v>1</v>
      </c>
      <c r="K539" s="63" t="s">
        <v>1</v>
      </c>
      <c r="O539" s="210" t="s">
        <v>594</v>
      </c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  <c r="AA539" s="210"/>
      <c r="AB539" s="210"/>
      <c r="AC539" s="214">
        <v>239.12</v>
      </c>
      <c r="AD539" s="214"/>
    </row>
    <row r="540" spans="1:30">
      <c r="C540" s="63" t="s">
        <v>1</v>
      </c>
      <c r="G540" s="63" t="s">
        <v>1</v>
      </c>
      <c r="K540" s="63" t="s">
        <v>1</v>
      </c>
      <c r="O540" s="210" t="s">
        <v>595</v>
      </c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4">
        <v>197</v>
      </c>
      <c r="AD540" s="214"/>
    </row>
    <row r="541" spans="1:30">
      <c r="C541" s="63" t="s">
        <v>1</v>
      </c>
      <c r="G541" s="63" t="s">
        <v>1</v>
      </c>
      <c r="K541" s="63" t="s">
        <v>1</v>
      </c>
      <c r="O541" s="210" t="s">
        <v>596</v>
      </c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  <c r="AA541" s="210"/>
      <c r="AB541" s="210"/>
      <c r="AC541" s="214">
        <v>23.24</v>
      </c>
      <c r="AD541" s="214"/>
    </row>
    <row r="542" spans="1:30" ht="11.25" customHeight="1"/>
    <row r="543" spans="1:30" ht="12" customHeight="1"/>
    <row r="544" spans="1:30" ht="13.5" customHeight="1">
      <c r="A544" s="195" t="s">
        <v>115</v>
      </c>
      <c r="B544" s="195"/>
      <c r="C544" s="195"/>
      <c r="D544" s="195"/>
      <c r="E544" s="195"/>
      <c r="F544" s="195"/>
      <c r="G544" s="195"/>
      <c r="H544" s="195"/>
      <c r="I544" s="195"/>
      <c r="J544" s="195"/>
      <c r="K544" s="195"/>
      <c r="L544" s="195"/>
      <c r="M544" s="195"/>
      <c r="R544" s="196" t="s">
        <v>597</v>
      </c>
      <c r="S544" s="196"/>
      <c r="T544" s="196"/>
      <c r="U544" s="196"/>
      <c r="V544" s="196"/>
      <c r="W544" s="196"/>
      <c r="X544" s="196"/>
      <c r="Y544" s="196"/>
      <c r="Z544" s="196"/>
      <c r="AA544" s="196"/>
      <c r="AB544" s="196"/>
      <c r="AC544" s="196"/>
      <c r="AD544" s="196"/>
    </row>
    <row r="545" spans="1:30" ht="25.5" customHeight="1">
      <c r="C545" s="201" t="s">
        <v>35</v>
      </c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</row>
    <row r="546" spans="1:30" ht="7.5" customHeight="1"/>
    <row r="547" spans="1:30" ht="18.75" customHeight="1">
      <c r="I547" s="215" t="s">
        <v>36</v>
      </c>
      <c r="J547" s="215"/>
      <c r="K547" s="215"/>
      <c r="L547" s="215"/>
      <c r="M547" s="215"/>
      <c r="N547" s="215"/>
      <c r="O547" s="215"/>
      <c r="P547" s="215"/>
      <c r="S547" s="216" t="s">
        <v>37</v>
      </c>
      <c r="T547" s="216"/>
      <c r="U547" s="216"/>
      <c r="V547" s="216"/>
      <c r="W547" s="216"/>
      <c r="X547" s="216"/>
      <c r="Y547" s="216"/>
    </row>
    <row r="548" spans="1:30" ht="6.75" customHeight="1"/>
    <row r="549" spans="1:30" ht="14.25" customHeight="1">
      <c r="A549" s="211" t="s">
        <v>38</v>
      </c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</row>
    <row r="550" spans="1:30">
      <c r="B550" s="212" t="s">
        <v>39</v>
      </c>
      <c r="C550" s="212"/>
      <c r="D550" s="212"/>
      <c r="F550" s="212" t="s">
        <v>40</v>
      </c>
      <c r="G550" s="212"/>
      <c r="H550" s="212"/>
      <c r="I550" s="212"/>
      <c r="J550" s="212" t="s">
        <v>41</v>
      </c>
      <c r="K550" s="212"/>
      <c r="L550" s="212"/>
      <c r="N550" s="212" t="s">
        <v>42</v>
      </c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C550" s="213" t="s">
        <v>43</v>
      </c>
      <c r="AD550" s="213"/>
    </row>
    <row r="551" spans="1:30">
      <c r="B551" s="197" t="s">
        <v>547</v>
      </c>
      <c r="C551" s="197"/>
      <c r="D551" s="197"/>
      <c r="F551" s="197" t="s">
        <v>52</v>
      </c>
      <c r="G551" s="197"/>
      <c r="H551" s="197"/>
      <c r="I551" s="197"/>
      <c r="J551" s="197" t="s">
        <v>548</v>
      </c>
      <c r="K551" s="197"/>
      <c r="L551" s="197"/>
      <c r="N551" s="197" t="s">
        <v>549</v>
      </c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  <c r="AA551" s="197"/>
      <c r="AC551" s="209">
        <v>10539.55</v>
      </c>
      <c r="AD551" s="209"/>
    </row>
    <row r="552" spans="1:30">
      <c r="C552" s="63" t="s">
        <v>1</v>
      </c>
      <c r="G552" s="63" t="s">
        <v>1</v>
      </c>
      <c r="K552" s="63" t="s">
        <v>1</v>
      </c>
      <c r="O552" s="210" t="s">
        <v>578</v>
      </c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4">
        <v>14.63</v>
      </c>
      <c r="AD552" s="214"/>
    </row>
    <row r="553" spans="1:30">
      <c r="C553" s="63" t="s">
        <v>1</v>
      </c>
      <c r="G553" s="63" t="s">
        <v>1</v>
      </c>
      <c r="K553" s="63" t="s">
        <v>1</v>
      </c>
      <c r="O553" s="210" t="s">
        <v>598</v>
      </c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4">
        <v>17.850000000000001</v>
      </c>
      <c r="AD553" s="214"/>
    </row>
    <row r="554" spans="1:30">
      <c r="C554" s="63" t="s">
        <v>1</v>
      </c>
      <c r="G554" s="63" t="s">
        <v>1</v>
      </c>
      <c r="K554" s="63" t="s">
        <v>1</v>
      </c>
      <c r="O554" s="210" t="s">
        <v>599</v>
      </c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4">
        <v>20.94</v>
      </c>
      <c r="AD554" s="214"/>
    </row>
    <row r="555" spans="1:30">
      <c r="C555" s="63" t="s">
        <v>1</v>
      </c>
      <c r="G555" s="63" t="s">
        <v>1</v>
      </c>
      <c r="K555" s="63" t="s">
        <v>1</v>
      </c>
      <c r="O555" s="210" t="s">
        <v>600</v>
      </c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4">
        <v>81.89</v>
      </c>
      <c r="AD555" s="214"/>
    </row>
    <row r="556" spans="1:30">
      <c r="C556" s="63" t="s">
        <v>1</v>
      </c>
      <c r="G556" s="63" t="s">
        <v>1</v>
      </c>
      <c r="K556" s="63" t="s">
        <v>1</v>
      </c>
      <c r="O556" s="210" t="s">
        <v>601</v>
      </c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4">
        <v>56.89</v>
      </c>
      <c r="AD556" s="214"/>
    </row>
    <row r="557" spans="1:30">
      <c r="C557" s="63" t="s">
        <v>1</v>
      </c>
      <c r="G557" s="63" t="s">
        <v>1</v>
      </c>
      <c r="K557" s="63" t="s">
        <v>1</v>
      </c>
      <c r="O557" s="210" t="s">
        <v>602</v>
      </c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4">
        <v>29.78</v>
      </c>
      <c r="AD557" s="214"/>
    </row>
    <row r="558" spans="1:30">
      <c r="C558" s="63" t="s">
        <v>1</v>
      </c>
      <c r="G558" s="63" t="s">
        <v>1</v>
      </c>
      <c r="K558" s="63" t="s">
        <v>1</v>
      </c>
      <c r="O558" s="210" t="s">
        <v>586</v>
      </c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4">
        <v>28.72</v>
      </c>
      <c r="AD558" s="214"/>
    </row>
    <row r="559" spans="1:30">
      <c r="C559" s="63" t="s">
        <v>1</v>
      </c>
      <c r="G559" s="63" t="s">
        <v>1</v>
      </c>
      <c r="K559" s="63" t="s">
        <v>1</v>
      </c>
      <c r="O559" s="210" t="s">
        <v>603</v>
      </c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4">
        <v>34.799999999999997</v>
      </c>
      <c r="AD559" s="214"/>
    </row>
    <row r="560" spans="1:30">
      <c r="C560" s="63" t="s">
        <v>1</v>
      </c>
      <c r="G560" s="63" t="s">
        <v>1</v>
      </c>
      <c r="K560" s="63" t="s">
        <v>1</v>
      </c>
      <c r="O560" s="210" t="s">
        <v>586</v>
      </c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  <c r="AA560" s="210"/>
      <c r="AB560" s="210"/>
      <c r="AC560" s="214">
        <v>3.59</v>
      </c>
      <c r="AD560" s="214"/>
    </row>
    <row r="561" spans="3:30">
      <c r="C561" s="63" t="s">
        <v>1</v>
      </c>
      <c r="G561" s="63" t="s">
        <v>1</v>
      </c>
      <c r="K561" s="63" t="s">
        <v>1</v>
      </c>
      <c r="O561" s="210" t="s">
        <v>604</v>
      </c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  <c r="AA561" s="210"/>
      <c r="AB561" s="210"/>
      <c r="AC561" s="214">
        <v>45.47</v>
      </c>
      <c r="AD561" s="214"/>
    </row>
    <row r="562" spans="3:30">
      <c r="C562" s="63" t="s">
        <v>1</v>
      </c>
      <c r="G562" s="63" t="s">
        <v>1</v>
      </c>
      <c r="K562" s="63" t="s">
        <v>1</v>
      </c>
      <c r="O562" s="210" t="s">
        <v>605</v>
      </c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  <c r="AA562" s="210"/>
      <c r="AB562" s="210"/>
      <c r="AC562" s="214">
        <v>67.58</v>
      </c>
      <c r="AD562" s="214"/>
    </row>
    <row r="563" spans="3:30">
      <c r="C563" s="63" t="s">
        <v>1</v>
      </c>
      <c r="G563" s="63" t="s">
        <v>1</v>
      </c>
      <c r="K563" s="63" t="s">
        <v>1</v>
      </c>
      <c r="O563" s="210" t="s">
        <v>606</v>
      </c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  <c r="AA563" s="210"/>
      <c r="AB563" s="210"/>
      <c r="AC563" s="214">
        <v>149.78</v>
      </c>
      <c r="AD563" s="214"/>
    </row>
    <row r="564" spans="3:30">
      <c r="C564" s="63" t="s">
        <v>1</v>
      </c>
      <c r="G564" s="63" t="s">
        <v>1</v>
      </c>
      <c r="K564" s="63" t="s">
        <v>1</v>
      </c>
      <c r="O564" s="210" t="s">
        <v>607</v>
      </c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  <c r="AA564" s="210"/>
      <c r="AB564" s="210"/>
      <c r="AC564" s="214">
        <v>279.48</v>
      </c>
      <c r="AD564" s="214"/>
    </row>
    <row r="565" spans="3:30">
      <c r="C565" s="63" t="s">
        <v>1</v>
      </c>
      <c r="G565" s="63" t="s">
        <v>1</v>
      </c>
      <c r="K565" s="63" t="s">
        <v>1</v>
      </c>
      <c r="O565" s="210" t="s">
        <v>554</v>
      </c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  <c r="AA565" s="210"/>
      <c r="AB565" s="210"/>
      <c r="AC565" s="214">
        <v>411.96</v>
      </c>
      <c r="AD565" s="214"/>
    </row>
    <row r="566" spans="3:30">
      <c r="C566" s="63" t="s">
        <v>1</v>
      </c>
      <c r="G566" s="63" t="s">
        <v>1</v>
      </c>
      <c r="K566" s="63" t="s">
        <v>1</v>
      </c>
      <c r="O566" s="210" t="s">
        <v>608</v>
      </c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4">
        <v>441.98</v>
      </c>
      <c r="AD566" s="214"/>
    </row>
    <row r="567" spans="3:30">
      <c r="C567" s="63" t="s">
        <v>1</v>
      </c>
      <c r="G567" s="63" t="s">
        <v>1</v>
      </c>
      <c r="K567" s="63" t="s">
        <v>1</v>
      </c>
      <c r="O567" s="210" t="s">
        <v>609</v>
      </c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4">
        <v>28.35</v>
      </c>
      <c r="AD567" s="214"/>
    </row>
    <row r="568" spans="3:30">
      <c r="C568" s="63" t="s">
        <v>1</v>
      </c>
      <c r="G568" s="63" t="s">
        <v>1</v>
      </c>
      <c r="K568" s="63" t="s">
        <v>1</v>
      </c>
      <c r="O568" s="210" t="s">
        <v>610</v>
      </c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4">
        <v>80.64</v>
      </c>
      <c r="AD568" s="214"/>
    </row>
    <row r="569" spans="3:30">
      <c r="C569" s="63" t="s">
        <v>1</v>
      </c>
      <c r="G569" s="63" t="s">
        <v>1</v>
      </c>
      <c r="K569" s="63" t="s">
        <v>1</v>
      </c>
      <c r="O569" s="210" t="s">
        <v>611</v>
      </c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4">
        <v>34.64</v>
      </c>
      <c r="AD569" s="214"/>
    </row>
    <row r="570" spans="3:30">
      <c r="C570" s="63" t="s">
        <v>1</v>
      </c>
      <c r="G570" s="63" t="s">
        <v>1</v>
      </c>
      <c r="K570" s="63" t="s">
        <v>1</v>
      </c>
      <c r="O570" s="210" t="s">
        <v>612</v>
      </c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4">
        <v>34.64</v>
      </c>
      <c r="AD570" s="214"/>
    </row>
    <row r="571" spans="3:30">
      <c r="C571" s="63" t="s">
        <v>1</v>
      </c>
      <c r="G571" s="63" t="s">
        <v>1</v>
      </c>
      <c r="K571" s="63" t="s">
        <v>1</v>
      </c>
      <c r="O571" s="210" t="s">
        <v>613</v>
      </c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  <c r="AA571" s="210"/>
      <c r="AB571" s="210"/>
      <c r="AC571" s="214">
        <v>584</v>
      </c>
      <c r="AD571" s="214"/>
    </row>
    <row r="572" spans="3:30">
      <c r="C572" s="63" t="s">
        <v>1</v>
      </c>
      <c r="G572" s="63" t="s">
        <v>1</v>
      </c>
      <c r="K572" s="63" t="s">
        <v>1</v>
      </c>
      <c r="O572" s="210" t="s">
        <v>614</v>
      </c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210"/>
      <c r="AC572" s="214">
        <v>398</v>
      </c>
      <c r="AD572" s="214"/>
    </row>
    <row r="573" spans="3:30">
      <c r="C573" s="63" t="s">
        <v>1</v>
      </c>
      <c r="G573" s="63" t="s">
        <v>1</v>
      </c>
      <c r="K573" s="63" t="s">
        <v>1</v>
      </c>
      <c r="O573" s="210" t="s">
        <v>595</v>
      </c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  <c r="AA573" s="210"/>
      <c r="AB573" s="210"/>
      <c r="AC573" s="214">
        <v>39.4</v>
      </c>
      <c r="AD573" s="214"/>
    </row>
    <row r="574" spans="3:30">
      <c r="C574" s="63" t="s">
        <v>1</v>
      </c>
      <c r="G574" s="63" t="s">
        <v>1</v>
      </c>
      <c r="K574" s="63" t="s">
        <v>1</v>
      </c>
      <c r="O574" s="210" t="s">
        <v>615</v>
      </c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  <c r="AA574" s="210"/>
      <c r="AB574" s="210"/>
      <c r="AC574" s="214">
        <v>245.99</v>
      </c>
      <c r="AD574" s="214"/>
    </row>
    <row r="575" spans="3:30">
      <c r="C575" s="63" t="s">
        <v>1</v>
      </c>
      <c r="G575" s="63" t="s">
        <v>1</v>
      </c>
      <c r="K575" s="63" t="s">
        <v>1</v>
      </c>
      <c r="O575" s="210" t="s">
        <v>578</v>
      </c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  <c r="AA575" s="210"/>
      <c r="AB575" s="210"/>
      <c r="AC575" s="214">
        <v>14.63</v>
      </c>
      <c r="AD575" s="214"/>
    </row>
    <row r="576" spans="3:30">
      <c r="C576" s="63" t="s">
        <v>1</v>
      </c>
      <c r="G576" s="63" t="s">
        <v>1</v>
      </c>
      <c r="K576" s="63" t="s">
        <v>1</v>
      </c>
      <c r="O576" s="210" t="s">
        <v>616</v>
      </c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4">
        <v>293.06</v>
      </c>
      <c r="AD576" s="214"/>
    </row>
    <row r="577" spans="2:30">
      <c r="C577" s="63" t="s">
        <v>1</v>
      </c>
      <c r="G577" s="63" t="s">
        <v>1</v>
      </c>
      <c r="K577" s="63" t="s">
        <v>1</v>
      </c>
      <c r="O577" s="210" t="s">
        <v>617</v>
      </c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4">
        <v>13.8</v>
      </c>
      <c r="AD577" s="214"/>
    </row>
    <row r="578" spans="2:30">
      <c r="C578" s="63" t="s">
        <v>1</v>
      </c>
      <c r="G578" s="63" t="s">
        <v>1</v>
      </c>
      <c r="K578" s="63" t="s">
        <v>1</v>
      </c>
      <c r="O578" s="210" t="s">
        <v>618</v>
      </c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4">
        <v>4.2300000000000004</v>
      </c>
      <c r="AD578" s="214"/>
    </row>
    <row r="579" spans="2:30">
      <c r="C579" s="63" t="s">
        <v>1</v>
      </c>
      <c r="G579" s="63" t="s">
        <v>1</v>
      </c>
      <c r="K579" s="63" t="s">
        <v>1</v>
      </c>
      <c r="O579" s="210" t="s">
        <v>619</v>
      </c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4">
        <v>47.4</v>
      </c>
      <c r="AD579" s="214"/>
    </row>
    <row r="580" spans="2:30">
      <c r="C580" s="63" t="s">
        <v>1</v>
      </c>
      <c r="G580" s="63" t="s">
        <v>1</v>
      </c>
      <c r="K580" s="63" t="s">
        <v>1</v>
      </c>
      <c r="O580" s="210" t="s">
        <v>620</v>
      </c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4">
        <v>70.17</v>
      </c>
      <c r="AD580" s="214"/>
    </row>
    <row r="581" spans="2:30">
      <c r="C581" s="63" t="s">
        <v>1</v>
      </c>
      <c r="G581" s="63" t="s">
        <v>1</v>
      </c>
      <c r="K581" s="63" t="s">
        <v>1</v>
      </c>
      <c r="O581" s="210" t="s">
        <v>621</v>
      </c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4">
        <v>44.95</v>
      </c>
      <c r="AD581" s="214"/>
    </row>
    <row r="582" spans="2:30">
      <c r="C582" s="63" t="s">
        <v>1</v>
      </c>
      <c r="G582" s="63" t="s">
        <v>1</v>
      </c>
      <c r="K582" s="63" t="s">
        <v>1</v>
      </c>
      <c r="O582" s="210" t="s">
        <v>622</v>
      </c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4">
        <v>12.2</v>
      </c>
      <c r="AD582" s="214"/>
    </row>
    <row r="583" spans="2:30">
      <c r="C583" s="63" t="s">
        <v>1</v>
      </c>
      <c r="G583" s="63" t="s">
        <v>1</v>
      </c>
      <c r="K583" s="63" t="s">
        <v>1</v>
      </c>
      <c r="O583" s="210" t="s">
        <v>623</v>
      </c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4">
        <v>28.78</v>
      </c>
      <c r="AD583" s="214"/>
    </row>
    <row r="584" spans="2:30">
      <c r="B584" s="197" t="s">
        <v>624</v>
      </c>
      <c r="C584" s="197"/>
      <c r="D584" s="197"/>
      <c r="F584" s="197" t="s">
        <v>52</v>
      </c>
      <c r="G584" s="197"/>
      <c r="H584" s="197"/>
      <c r="I584" s="197"/>
      <c r="J584" s="197" t="s">
        <v>625</v>
      </c>
      <c r="K584" s="197"/>
      <c r="L584" s="197"/>
      <c r="N584" s="197" t="s">
        <v>626</v>
      </c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  <c r="AA584" s="197"/>
      <c r="AC584" s="209">
        <v>1281.74</v>
      </c>
      <c r="AD584" s="209"/>
    </row>
    <row r="585" spans="2:30">
      <c r="C585" s="63" t="s">
        <v>1</v>
      </c>
      <c r="G585" s="63" t="s">
        <v>1</v>
      </c>
      <c r="K585" s="63" t="s">
        <v>1</v>
      </c>
      <c r="O585" s="210" t="s">
        <v>627</v>
      </c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4">
        <v>910</v>
      </c>
      <c r="AD585" s="214"/>
    </row>
    <row r="586" spans="2:30">
      <c r="C586" s="63" t="s">
        <v>1</v>
      </c>
      <c r="G586" s="63" t="s">
        <v>1</v>
      </c>
      <c r="K586" s="63" t="s">
        <v>1</v>
      </c>
      <c r="O586" s="210" t="s">
        <v>628</v>
      </c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4">
        <v>70.31</v>
      </c>
      <c r="AD586" s="214"/>
    </row>
    <row r="587" spans="2:30">
      <c r="C587" s="63" t="s">
        <v>1</v>
      </c>
      <c r="G587" s="63" t="s">
        <v>1</v>
      </c>
      <c r="K587" s="63" t="s">
        <v>1</v>
      </c>
      <c r="O587" s="210" t="s">
        <v>629</v>
      </c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4">
        <v>67.03</v>
      </c>
      <c r="AD587" s="214"/>
    </row>
    <row r="588" spans="2:30">
      <c r="C588" s="63" t="s">
        <v>1</v>
      </c>
      <c r="G588" s="63" t="s">
        <v>1</v>
      </c>
      <c r="K588" s="63" t="s">
        <v>1</v>
      </c>
      <c r="O588" s="210" t="s">
        <v>630</v>
      </c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4">
        <v>234.4</v>
      </c>
      <c r="AD588" s="214"/>
    </row>
    <row r="589" spans="2:30">
      <c r="B589" s="197" t="s">
        <v>631</v>
      </c>
      <c r="C589" s="197"/>
      <c r="D589" s="197"/>
      <c r="F589" s="197" t="s">
        <v>52</v>
      </c>
      <c r="G589" s="197"/>
      <c r="H589" s="197"/>
      <c r="I589" s="197"/>
      <c r="J589" s="197" t="s">
        <v>632</v>
      </c>
      <c r="K589" s="197"/>
      <c r="L589" s="197"/>
      <c r="N589" s="197" t="s">
        <v>633</v>
      </c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C589" s="209">
        <v>254.63</v>
      </c>
      <c r="AD589" s="209"/>
    </row>
    <row r="590" spans="2:30">
      <c r="C590" s="63" t="s">
        <v>1</v>
      </c>
      <c r="G590" s="63" t="s">
        <v>1</v>
      </c>
      <c r="K590" s="63" t="s">
        <v>1</v>
      </c>
      <c r="O590" s="210" t="s">
        <v>449</v>
      </c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</row>
    <row r="591" spans="2:30">
      <c r="B591" s="197" t="s">
        <v>634</v>
      </c>
      <c r="C591" s="197"/>
      <c r="D591" s="197"/>
      <c r="F591" s="197" t="s">
        <v>52</v>
      </c>
      <c r="G591" s="197"/>
      <c r="H591" s="197"/>
      <c r="I591" s="197"/>
      <c r="J591" s="197" t="s">
        <v>635</v>
      </c>
      <c r="K591" s="197"/>
      <c r="L591" s="197"/>
      <c r="N591" s="197" t="s">
        <v>636</v>
      </c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197"/>
      <c r="Z591" s="197"/>
      <c r="AA591" s="197"/>
      <c r="AC591" s="209">
        <v>49.28</v>
      </c>
      <c r="AD591" s="209"/>
    </row>
    <row r="592" spans="2:30">
      <c r="C592" s="63" t="s">
        <v>1</v>
      </c>
      <c r="G592" s="63" t="s">
        <v>1</v>
      </c>
      <c r="K592" s="63" t="s">
        <v>1</v>
      </c>
      <c r="O592" s="210" t="s">
        <v>449</v>
      </c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</row>
    <row r="593" spans="1:30">
      <c r="B593" s="197" t="s">
        <v>637</v>
      </c>
      <c r="C593" s="197"/>
      <c r="D593" s="197"/>
      <c r="F593" s="197" t="s">
        <v>52</v>
      </c>
      <c r="G593" s="197"/>
      <c r="H593" s="197"/>
      <c r="I593" s="197"/>
      <c r="J593" s="197" t="s">
        <v>638</v>
      </c>
      <c r="K593" s="197"/>
      <c r="L593" s="197"/>
      <c r="N593" s="197" t="s">
        <v>639</v>
      </c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197"/>
      <c r="Z593" s="197"/>
      <c r="AA593" s="197"/>
      <c r="AC593" s="209">
        <v>3644.36</v>
      </c>
      <c r="AD593" s="209"/>
    </row>
    <row r="594" spans="1:30">
      <c r="C594" s="63" t="s">
        <v>1</v>
      </c>
      <c r="G594" s="63" t="s">
        <v>1</v>
      </c>
      <c r="K594" s="63" t="s">
        <v>1</v>
      </c>
      <c r="O594" s="210" t="s">
        <v>640</v>
      </c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  <c r="AA594" s="210"/>
      <c r="AB594" s="210"/>
      <c r="AC594" s="214">
        <v>2500</v>
      </c>
      <c r="AD594" s="214"/>
    </row>
    <row r="595" spans="1:30">
      <c r="C595" s="63" t="s">
        <v>1</v>
      </c>
      <c r="G595" s="63" t="s">
        <v>1</v>
      </c>
      <c r="K595" s="63" t="s">
        <v>1</v>
      </c>
      <c r="O595" s="210" t="s">
        <v>641</v>
      </c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  <c r="AA595" s="210"/>
      <c r="AB595" s="210"/>
      <c r="AC595" s="214">
        <v>1144.3599999999999</v>
      </c>
      <c r="AD595" s="214"/>
    </row>
    <row r="596" spans="1:30">
      <c r="B596" s="197" t="s">
        <v>642</v>
      </c>
      <c r="C596" s="197"/>
      <c r="D596" s="197"/>
      <c r="F596" s="197" t="s">
        <v>52</v>
      </c>
      <c r="G596" s="197"/>
      <c r="H596" s="197"/>
      <c r="I596" s="197"/>
      <c r="J596" s="197" t="s">
        <v>643</v>
      </c>
      <c r="K596" s="197"/>
      <c r="L596" s="197"/>
      <c r="N596" s="197" t="s">
        <v>644</v>
      </c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  <c r="Z596" s="197"/>
      <c r="AA596" s="197"/>
      <c r="AC596" s="209">
        <v>137.96</v>
      </c>
      <c r="AD596" s="209"/>
    </row>
    <row r="597" spans="1:30">
      <c r="C597" s="63" t="s">
        <v>1</v>
      </c>
      <c r="G597" s="63" t="s">
        <v>1</v>
      </c>
      <c r="K597" s="63" t="s">
        <v>1</v>
      </c>
      <c r="O597" s="210" t="s">
        <v>645</v>
      </c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  <c r="AA597" s="210"/>
      <c r="AB597" s="210"/>
    </row>
    <row r="598" spans="1:30" ht="79.5" customHeight="1"/>
    <row r="599" spans="1:30" ht="12" customHeight="1"/>
    <row r="600" spans="1:30" ht="13.5" customHeight="1">
      <c r="A600" s="195" t="s">
        <v>115</v>
      </c>
      <c r="B600" s="195"/>
      <c r="C600" s="195"/>
      <c r="D600" s="195"/>
      <c r="E600" s="195"/>
      <c r="F600" s="195"/>
      <c r="G600" s="195"/>
      <c r="H600" s="195"/>
      <c r="I600" s="195"/>
      <c r="J600" s="195"/>
      <c r="K600" s="195"/>
      <c r="L600" s="195"/>
      <c r="M600" s="195"/>
      <c r="R600" s="196" t="s">
        <v>646</v>
      </c>
      <c r="S600" s="196"/>
      <c r="T600" s="196"/>
      <c r="U600" s="196"/>
      <c r="V600" s="196"/>
      <c r="W600" s="196"/>
      <c r="X600" s="196"/>
      <c r="Y600" s="196"/>
      <c r="Z600" s="196"/>
      <c r="AA600" s="196"/>
      <c r="AB600" s="196"/>
      <c r="AC600" s="196"/>
      <c r="AD600" s="196"/>
    </row>
    <row r="601" spans="1:30" ht="25.5" customHeight="1">
      <c r="C601" s="201" t="s">
        <v>35</v>
      </c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</row>
    <row r="602" spans="1:30" ht="7.5" customHeight="1"/>
    <row r="603" spans="1:30" ht="18.75" customHeight="1">
      <c r="I603" s="215" t="s">
        <v>36</v>
      </c>
      <c r="J603" s="215"/>
      <c r="K603" s="215"/>
      <c r="L603" s="215"/>
      <c r="M603" s="215"/>
      <c r="N603" s="215"/>
      <c r="O603" s="215"/>
      <c r="P603" s="215"/>
      <c r="S603" s="216" t="s">
        <v>37</v>
      </c>
      <c r="T603" s="216"/>
      <c r="U603" s="216"/>
      <c r="V603" s="216"/>
      <c r="W603" s="216"/>
      <c r="X603" s="216"/>
      <c r="Y603" s="216"/>
    </row>
    <row r="604" spans="1:30" ht="6.75" customHeight="1"/>
    <row r="605" spans="1:30" ht="14.25" customHeight="1">
      <c r="A605" s="211" t="s">
        <v>38</v>
      </c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</row>
    <row r="606" spans="1:30">
      <c r="B606" s="212" t="s">
        <v>39</v>
      </c>
      <c r="C606" s="212"/>
      <c r="D606" s="212"/>
      <c r="F606" s="212" t="s">
        <v>40</v>
      </c>
      <c r="G606" s="212"/>
      <c r="H606" s="212"/>
      <c r="I606" s="212"/>
      <c r="J606" s="212" t="s">
        <v>41</v>
      </c>
      <c r="K606" s="212"/>
      <c r="L606" s="212"/>
      <c r="N606" s="212" t="s">
        <v>42</v>
      </c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  <c r="AA606" s="212"/>
      <c r="AC606" s="213" t="s">
        <v>43</v>
      </c>
      <c r="AD606" s="213"/>
    </row>
    <row r="607" spans="1:30">
      <c r="B607" s="197" t="s">
        <v>647</v>
      </c>
      <c r="C607" s="197"/>
      <c r="D607" s="197"/>
      <c r="F607" s="197" t="s">
        <v>52</v>
      </c>
      <c r="G607" s="197"/>
      <c r="H607" s="197"/>
      <c r="I607" s="197"/>
      <c r="J607" s="197" t="s">
        <v>648</v>
      </c>
      <c r="K607" s="197"/>
      <c r="L607" s="197"/>
      <c r="N607" s="197" t="s">
        <v>649</v>
      </c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C607" s="209">
        <v>399.85</v>
      </c>
      <c r="AD607" s="209"/>
    </row>
    <row r="608" spans="1:30">
      <c r="C608" s="63" t="s">
        <v>1</v>
      </c>
      <c r="G608" s="63" t="s">
        <v>1</v>
      </c>
      <c r="K608" s="63" t="s">
        <v>1</v>
      </c>
      <c r="O608" s="210" t="s">
        <v>650</v>
      </c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4">
        <v>19.489999999999998</v>
      </c>
      <c r="AD608" s="214"/>
    </row>
    <row r="609" spans="2:30">
      <c r="C609" s="63" t="s">
        <v>1</v>
      </c>
      <c r="G609" s="63" t="s">
        <v>1</v>
      </c>
      <c r="K609" s="63" t="s">
        <v>1</v>
      </c>
      <c r="O609" s="210" t="s">
        <v>651</v>
      </c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4">
        <v>20.72</v>
      </c>
      <c r="AD609" s="214"/>
    </row>
    <row r="610" spans="2:30">
      <c r="C610" s="63" t="s">
        <v>1</v>
      </c>
      <c r="G610" s="63" t="s">
        <v>1</v>
      </c>
      <c r="K610" s="63" t="s">
        <v>1</v>
      </c>
      <c r="O610" s="210" t="s">
        <v>449</v>
      </c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4">
        <v>102.26</v>
      </c>
      <c r="AD610" s="214"/>
    </row>
    <row r="611" spans="2:30">
      <c r="C611" s="63" t="s">
        <v>1</v>
      </c>
      <c r="G611" s="63" t="s">
        <v>1</v>
      </c>
      <c r="K611" s="63" t="s">
        <v>1</v>
      </c>
      <c r="O611" s="210" t="s">
        <v>652</v>
      </c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4">
        <v>82.43</v>
      </c>
      <c r="AD611" s="214"/>
    </row>
    <row r="612" spans="2:30">
      <c r="C612" s="63" t="s">
        <v>1</v>
      </c>
      <c r="G612" s="63" t="s">
        <v>1</v>
      </c>
      <c r="K612" s="63" t="s">
        <v>1</v>
      </c>
      <c r="O612" s="210" t="s">
        <v>653</v>
      </c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4">
        <v>80.98</v>
      </c>
      <c r="AD612" s="214"/>
    </row>
    <row r="613" spans="2:30">
      <c r="C613" s="63" t="s">
        <v>1</v>
      </c>
      <c r="G613" s="63" t="s">
        <v>1</v>
      </c>
      <c r="K613" s="63" t="s">
        <v>1</v>
      </c>
      <c r="O613" s="210" t="s">
        <v>654</v>
      </c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4">
        <v>93.97</v>
      </c>
      <c r="AD613" s="214"/>
    </row>
    <row r="614" spans="2:30">
      <c r="B614" s="197" t="s">
        <v>655</v>
      </c>
      <c r="C614" s="197"/>
      <c r="D614" s="197"/>
      <c r="F614" s="197" t="s">
        <v>52</v>
      </c>
      <c r="G614" s="197"/>
      <c r="H614" s="197"/>
      <c r="I614" s="197"/>
      <c r="J614" s="197" t="s">
        <v>656</v>
      </c>
      <c r="K614" s="197"/>
      <c r="L614" s="197"/>
      <c r="N614" s="197" t="s">
        <v>657</v>
      </c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  <c r="AA614" s="197"/>
      <c r="AC614" s="209">
        <v>118.86</v>
      </c>
      <c r="AD614" s="209"/>
    </row>
    <row r="615" spans="2:30">
      <c r="C615" s="63" t="s">
        <v>1</v>
      </c>
      <c r="G615" s="63" t="s">
        <v>1</v>
      </c>
      <c r="K615" s="63" t="s">
        <v>1</v>
      </c>
      <c r="O615" s="210" t="s">
        <v>658</v>
      </c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4">
        <v>46.81</v>
      </c>
      <c r="AD615" s="214"/>
    </row>
    <row r="616" spans="2:30">
      <c r="C616" s="63" t="s">
        <v>1</v>
      </c>
      <c r="G616" s="63" t="s">
        <v>1</v>
      </c>
      <c r="K616" s="63" t="s">
        <v>1</v>
      </c>
      <c r="O616" s="210" t="s">
        <v>659</v>
      </c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4">
        <v>31.74</v>
      </c>
      <c r="AD616" s="214"/>
    </row>
    <row r="617" spans="2:30">
      <c r="C617" s="63" t="s">
        <v>1</v>
      </c>
      <c r="G617" s="63" t="s">
        <v>1</v>
      </c>
      <c r="K617" s="63" t="s">
        <v>1</v>
      </c>
      <c r="O617" s="210" t="s">
        <v>660</v>
      </c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4">
        <v>40.31</v>
      </c>
      <c r="AD617" s="214"/>
    </row>
    <row r="618" spans="2:30">
      <c r="B618" s="197" t="s">
        <v>661</v>
      </c>
      <c r="C618" s="197"/>
      <c r="D618" s="197"/>
      <c r="F618" s="197" t="s">
        <v>52</v>
      </c>
      <c r="G618" s="197"/>
      <c r="H618" s="197"/>
      <c r="I618" s="197"/>
      <c r="J618" s="197" t="s">
        <v>662</v>
      </c>
      <c r="K618" s="197"/>
      <c r="L618" s="197"/>
      <c r="N618" s="197" t="s">
        <v>663</v>
      </c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  <c r="AA618" s="197"/>
      <c r="AC618" s="209">
        <v>235.42</v>
      </c>
      <c r="AD618" s="209"/>
    </row>
    <row r="619" spans="2:30">
      <c r="C619" s="63" t="s">
        <v>1</v>
      </c>
      <c r="G619" s="63" t="s">
        <v>1</v>
      </c>
      <c r="K619" s="63" t="s">
        <v>1</v>
      </c>
      <c r="O619" s="210" t="s">
        <v>449</v>
      </c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</row>
    <row r="620" spans="2:30">
      <c r="B620" s="197" t="s">
        <v>664</v>
      </c>
      <c r="C620" s="197"/>
      <c r="D620" s="197"/>
      <c r="F620" s="197" t="s">
        <v>52</v>
      </c>
      <c r="G620" s="197"/>
      <c r="H620" s="197"/>
      <c r="I620" s="197"/>
      <c r="J620" s="197" t="s">
        <v>665</v>
      </c>
      <c r="K620" s="197"/>
      <c r="L620" s="197"/>
      <c r="N620" s="197" t="s">
        <v>666</v>
      </c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  <c r="AA620" s="197"/>
      <c r="AC620" s="209">
        <v>399.84</v>
      </c>
      <c r="AD620" s="209"/>
    </row>
    <row r="621" spans="2:30">
      <c r="C621" s="63" t="s">
        <v>1</v>
      </c>
      <c r="G621" s="63" t="s">
        <v>1</v>
      </c>
      <c r="K621" s="63" t="s">
        <v>1</v>
      </c>
      <c r="O621" s="210" t="s">
        <v>652</v>
      </c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4">
        <v>236.6</v>
      </c>
      <c r="AD621" s="214"/>
    </row>
    <row r="622" spans="2:30">
      <c r="C622" s="63" t="s">
        <v>1</v>
      </c>
      <c r="G622" s="63" t="s">
        <v>1</v>
      </c>
      <c r="K622" s="63" t="s">
        <v>1</v>
      </c>
      <c r="O622" s="210" t="s">
        <v>449</v>
      </c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4">
        <v>163.24</v>
      </c>
      <c r="AD622" s="214"/>
    </row>
    <row r="623" spans="2:30">
      <c r="B623" s="197" t="s">
        <v>667</v>
      </c>
      <c r="C623" s="197"/>
      <c r="D623" s="197"/>
      <c r="F623" s="197" t="s">
        <v>52</v>
      </c>
      <c r="G623" s="197"/>
      <c r="H623" s="197"/>
      <c r="I623" s="197"/>
      <c r="J623" s="197" t="s">
        <v>668</v>
      </c>
      <c r="K623" s="197"/>
      <c r="L623" s="197"/>
      <c r="N623" s="197" t="s">
        <v>669</v>
      </c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  <c r="AA623" s="197"/>
      <c r="AC623" s="209">
        <v>590.46</v>
      </c>
      <c r="AD623" s="209"/>
    </row>
    <row r="624" spans="2:30">
      <c r="C624" s="63" t="s">
        <v>1</v>
      </c>
      <c r="G624" s="63" t="s">
        <v>1</v>
      </c>
      <c r="K624" s="63" t="s">
        <v>1</v>
      </c>
      <c r="O624" s="210" t="s">
        <v>654</v>
      </c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4">
        <v>85.68</v>
      </c>
      <c r="AD624" s="214"/>
    </row>
    <row r="625" spans="2:30">
      <c r="C625" s="63" t="s">
        <v>1</v>
      </c>
      <c r="G625" s="63" t="s">
        <v>1</v>
      </c>
      <c r="K625" s="63" t="s">
        <v>1</v>
      </c>
      <c r="O625" s="210" t="s">
        <v>653</v>
      </c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4">
        <v>126</v>
      </c>
      <c r="AD625" s="214"/>
    </row>
    <row r="626" spans="2:30">
      <c r="C626" s="63" t="s">
        <v>1</v>
      </c>
      <c r="G626" s="63" t="s">
        <v>1</v>
      </c>
      <c r="K626" s="63" t="s">
        <v>1</v>
      </c>
      <c r="O626" s="210" t="s">
        <v>652</v>
      </c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4">
        <v>171.92</v>
      </c>
      <c r="AD626" s="214"/>
    </row>
    <row r="627" spans="2:30">
      <c r="C627" s="63" t="s">
        <v>1</v>
      </c>
      <c r="G627" s="63" t="s">
        <v>1</v>
      </c>
      <c r="K627" s="63" t="s">
        <v>1</v>
      </c>
      <c r="O627" s="210" t="s">
        <v>449</v>
      </c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4">
        <v>51.52</v>
      </c>
      <c r="AD627" s="214"/>
    </row>
    <row r="628" spans="2:30">
      <c r="C628" s="63" t="s">
        <v>1</v>
      </c>
      <c r="G628" s="63" t="s">
        <v>1</v>
      </c>
      <c r="K628" s="63" t="s">
        <v>1</v>
      </c>
      <c r="O628" s="210" t="s">
        <v>670</v>
      </c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4">
        <v>75.900000000000006</v>
      </c>
      <c r="AD628" s="214"/>
    </row>
    <row r="629" spans="2:30">
      <c r="C629" s="63" t="s">
        <v>1</v>
      </c>
      <c r="G629" s="63" t="s">
        <v>1</v>
      </c>
      <c r="K629" s="63" t="s">
        <v>1</v>
      </c>
      <c r="O629" s="210" t="s">
        <v>658</v>
      </c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4">
        <v>39.68</v>
      </c>
      <c r="AD629" s="214"/>
    </row>
    <row r="630" spans="2:30">
      <c r="C630" s="63" t="s">
        <v>1</v>
      </c>
      <c r="G630" s="63" t="s">
        <v>1</v>
      </c>
      <c r="K630" s="63" t="s">
        <v>1</v>
      </c>
      <c r="O630" s="210" t="s">
        <v>671</v>
      </c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4">
        <v>39.76</v>
      </c>
      <c r="AD630" s="214"/>
    </row>
    <row r="631" spans="2:30">
      <c r="B631" s="197" t="s">
        <v>672</v>
      </c>
      <c r="C631" s="197"/>
      <c r="D631" s="197"/>
      <c r="F631" s="197" t="s">
        <v>214</v>
      </c>
      <c r="G631" s="197"/>
      <c r="H631" s="197"/>
      <c r="I631" s="197"/>
      <c r="J631" s="197" t="s">
        <v>548</v>
      </c>
      <c r="K631" s="197"/>
      <c r="L631" s="197"/>
      <c r="N631" s="197" t="s">
        <v>549</v>
      </c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C631" s="209">
        <v>540.47</v>
      </c>
      <c r="AD631" s="209"/>
    </row>
    <row r="632" spans="2:30">
      <c r="C632" s="63" t="s">
        <v>1</v>
      </c>
      <c r="G632" s="63" t="s">
        <v>1</v>
      </c>
      <c r="K632" s="63" t="s">
        <v>1</v>
      </c>
      <c r="O632" s="210" t="s">
        <v>673</v>
      </c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4">
        <v>303.48</v>
      </c>
      <c r="AD632" s="214"/>
    </row>
    <row r="633" spans="2:30">
      <c r="C633" s="63" t="s">
        <v>1</v>
      </c>
      <c r="G633" s="63" t="s">
        <v>1</v>
      </c>
      <c r="K633" s="63" t="s">
        <v>1</v>
      </c>
      <c r="O633" s="210" t="s">
        <v>674</v>
      </c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4">
        <v>236.99</v>
      </c>
      <c r="AD633" s="214"/>
    </row>
    <row r="634" spans="2:30">
      <c r="B634" s="197" t="s">
        <v>675</v>
      </c>
      <c r="C634" s="197"/>
      <c r="D634" s="197"/>
      <c r="F634" s="197" t="s">
        <v>214</v>
      </c>
      <c r="G634" s="197"/>
      <c r="H634" s="197"/>
      <c r="I634" s="197"/>
      <c r="J634" s="197" t="s">
        <v>625</v>
      </c>
      <c r="K634" s="197"/>
      <c r="L634" s="197"/>
      <c r="N634" s="197" t="s">
        <v>626</v>
      </c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  <c r="AA634" s="197"/>
      <c r="AC634" s="209">
        <v>5234.18</v>
      </c>
      <c r="AD634" s="209"/>
    </row>
    <row r="635" spans="2:30">
      <c r="C635" s="63" t="s">
        <v>1</v>
      </c>
      <c r="G635" s="63" t="s">
        <v>1</v>
      </c>
      <c r="K635" s="63" t="s">
        <v>1</v>
      </c>
      <c r="O635" s="210" t="s">
        <v>676</v>
      </c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4">
        <v>17.95</v>
      </c>
      <c r="AD635" s="214"/>
    </row>
    <row r="636" spans="2:30">
      <c r="C636" s="63" t="s">
        <v>1</v>
      </c>
      <c r="G636" s="63" t="s">
        <v>1</v>
      </c>
      <c r="K636" s="63" t="s">
        <v>1</v>
      </c>
      <c r="O636" s="210" t="s">
        <v>677</v>
      </c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4">
        <v>1230.72</v>
      </c>
      <c r="AD636" s="214"/>
    </row>
    <row r="637" spans="2:30">
      <c r="C637" s="63" t="s">
        <v>1</v>
      </c>
      <c r="G637" s="63" t="s">
        <v>1</v>
      </c>
      <c r="K637" s="63" t="s">
        <v>1</v>
      </c>
      <c r="O637" s="210" t="s">
        <v>678</v>
      </c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4">
        <v>27.5</v>
      </c>
      <c r="AD637" s="214"/>
    </row>
    <row r="638" spans="2:30">
      <c r="C638" s="63" t="s">
        <v>1</v>
      </c>
      <c r="G638" s="63" t="s">
        <v>1</v>
      </c>
      <c r="K638" s="63" t="s">
        <v>1</v>
      </c>
      <c r="O638" s="210" t="s">
        <v>677</v>
      </c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4">
        <v>1126.1300000000001</v>
      </c>
      <c r="AD638" s="214"/>
    </row>
    <row r="639" spans="2:30">
      <c r="C639" s="63" t="s">
        <v>1</v>
      </c>
      <c r="G639" s="63" t="s">
        <v>1</v>
      </c>
      <c r="K639" s="63" t="s">
        <v>1</v>
      </c>
      <c r="O639" s="210" t="s">
        <v>679</v>
      </c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4">
        <v>2761.57</v>
      </c>
      <c r="AD639" s="214"/>
    </row>
    <row r="640" spans="2:30">
      <c r="C640" s="63" t="s">
        <v>1</v>
      </c>
      <c r="G640" s="63" t="s">
        <v>1</v>
      </c>
      <c r="K640" s="63" t="s">
        <v>1</v>
      </c>
      <c r="O640" s="210" t="s">
        <v>628</v>
      </c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4">
        <v>70.31</v>
      </c>
      <c r="AD640" s="214"/>
    </row>
    <row r="641" spans="2:30">
      <c r="B641" s="197" t="s">
        <v>680</v>
      </c>
      <c r="C641" s="197"/>
      <c r="D641" s="197"/>
      <c r="F641" s="197" t="s">
        <v>214</v>
      </c>
      <c r="G641" s="197"/>
      <c r="H641" s="197"/>
      <c r="I641" s="197"/>
      <c r="J641" s="197" t="s">
        <v>681</v>
      </c>
      <c r="K641" s="197"/>
      <c r="L641" s="197"/>
      <c r="N641" s="197" t="s">
        <v>682</v>
      </c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  <c r="AA641" s="197"/>
      <c r="AC641" s="209">
        <v>677.29</v>
      </c>
      <c r="AD641" s="209"/>
    </row>
    <row r="642" spans="2:30">
      <c r="C642" s="63" t="s">
        <v>1</v>
      </c>
      <c r="G642" s="63" t="s">
        <v>1</v>
      </c>
      <c r="K642" s="63" t="s">
        <v>1</v>
      </c>
      <c r="O642" s="210" t="s">
        <v>683</v>
      </c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4">
        <v>266.25</v>
      </c>
      <c r="AD642" s="214"/>
    </row>
    <row r="643" spans="2:30">
      <c r="C643" s="63" t="s">
        <v>1</v>
      </c>
      <c r="G643" s="63" t="s">
        <v>1</v>
      </c>
      <c r="K643" s="63" t="s">
        <v>1</v>
      </c>
      <c r="O643" s="210" t="s">
        <v>683</v>
      </c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4">
        <v>411.04</v>
      </c>
      <c r="AD643" s="214"/>
    </row>
    <row r="644" spans="2:30">
      <c r="B644" s="197" t="s">
        <v>684</v>
      </c>
      <c r="C644" s="197"/>
      <c r="D644" s="197"/>
      <c r="F644" s="197" t="s">
        <v>214</v>
      </c>
      <c r="G644" s="197"/>
      <c r="H644" s="197"/>
      <c r="I644" s="197"/>
      <c r="J644" s="197" t="s">
        <v>685</v>
      </c>
      <c r="K644" s="197"/>
      <c r="L644" s="197"/>
      <c r="N644" s="197" t="s">
        <v>686</v>
      </c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  <c r="AA644" s="197"/>
      <c r="AC644" s="209">
        <v>8.85</v>
      </c>
      <c r="AD644" s="209"/>
    </row>
    <row r="645" spans="2:30">
      <c r="C645" s="63" t="s">
        <v>1</v>
      </c>
      <c r="G645" s="63" t="s">
        <v>1</v>
      </c>
      <c r="K645" s="63" t="s">
        <v>1</v>
      </c>
      <c r="O645" s="210" t="s">
        <v>449</v>
      </c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</row>
    <row r="646" spans="2:30">
      <c r="B646" s="197" t="s">
        <v>687</v>
      </c>
      <c r="C646" s="197"/>
      <c r="D646" s="197"/>
      <c r="F646" s="197" t="s">
        <v>214</v>
      </c>
      <c r="G646" s="197"/>
      <c r="H646" s="197"/>
      <c r="I646" s="197"/>
      <c r="J646" s="197" t="s">
        <v>688</v>
      </c>
      <c r="K646" s="197"/>
      <c r="L646" s="197"/>
      <c r="N646" s="197" t="s">
        <v>689</v>
      </c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C646" s="209">
        <v>72.58</v>
      </c>
      <c r="AD646" s="209"/>
    </row>
    <row r="647" spans="2:30">
      <c r="C647" s="63" t="s">
        <v>1</v>
      </c>
      <c r="G647" s="63" t="s">
        <v>1</v>
      </c>
      <c r="K647" s="63" t="s">
        <v>1</v>
      </c>
      <c r="O647" s="210" t="s">
        <v>449</v>
      </c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</row>
    <row r="648" spans="2:30">
      <c r="B648" s="197" t="s">
        <v>690</v>
      </c>
      <c r="C648" s="197"/>
      <c r="D648" s="197"/>
      <c r="F648" s="197" t="s">
        <v>214</v>
      </c>
      <c r="G648" s="197"/>
      <c r="H648" s="197"/>
      <c r="I648" s="197"/>
      <c r="J648" s="197" t="s">
        <v>691</v>
      </c>
      <c r="K648" s="197"/>
      <c r="L648" s="197"/>
      <c r="N648" s="197" t="s">
        <v>692</v>
      </c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C648" s="209">
        <v>4.4800000000000004</v>
      </c>
      <c r="AD648" s="209"/>
    </row>
    <row r="649" spans="2:30">
      <c r="C649" s="63" t="s">
        <v>1</v>
      </c>
      <c r="G649" s="63" t="s">
        <v>1</v>
      </c>
      <c r="K649" s="63" t="s">
        <v>1</v>
      </c>
      <c r="O649" s="210" t="s">
        <v>653</v>
      </c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</row>
    <row r="650" spans="2:30">
      <c r="B650" s="197" t="s">
        <v>693</v>
      </c>
      <c r="C650" s="197"/>
      <c r="D650" s="197"/>
      <c r="F650" s="197" t="s">
        <v>214</v>
      </c>
      <c r="G650" s="197"/>
      <c r="H650" s="197"/>
      <c r="I650" s="197"/>
      <c r="J650" s="197" t="s">
        <v>694</v>
      </c>
      <c r="K650" s="197"/>
      <c r="L650" s="197"/>
      <c r="N650" s="197" t="s">
        <v>695</v>
      </c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C650" s="209">
        <v>17.02</v>
      </c>
      <c r="AD650" s="209"/>
    </row>
    <row r="651" spans="2:30">
      <c r="C651" s="63" t="s">
        <v>1</v>
      </c>
      <c r="G651" s="63" t="s">
        <v>1</v>
      </c>
      <c r="K651" s="63" t="s">
        <v>1</v>
      </c>
      <c r="O651" s="210" t="s">
        <v>449</v>
      </c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</row>
    <row r="652" spans="2:30">
      <c r="B652" s="197" t="s">
        <v>696</v>
      </c>
      <c r="C652" s="197"/>
      <c r="D652" s="197"/>
      <c r="F652" s="197" t="s">
        <v>214</v>
      </c>
      <c r="G652" s="197"/>
      <c r="H652" s="197"/>
      <c r="I652" s="197"/>
      <c r="J652" s="197" t="s">
        <v>697</v>
      </c>
      <c r="K652" s="197"/>
      <c r="L652" s="197"/>
      <c r="N652" s="197" t="s">
        <v>698</v>
      </c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  <c r="AA652" s="197"/>
      <c r="AC652" s="209">
        <v>201.22</v>
      </c>
      <c r="AD652" s="209"/>
    </row>
    <row r="653" spans="2:30">
      <c r="C653" s="63" t="s">
        <v>1</v>
      </c>
      <c r="G653" s="63" t="s">
        <v>1</v>
      </c>
      <c r="K653" s="63" t="s">
        <v>1</v>
      </c>
      <c r="O653" s="210" t="s">
        <v>449</v>
      </c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4">
        <v>64.290000000000006</v>
      </c>
      <c r="AD653" s="214"/>
    </row>
    <row r="654" spans="2:30">
      <c r="C654" s="63" t="s">
        <v>1</v>
      </c>
      <c r="G654" s="63" t="s">
        <v>1</v>
      </c>
      <c r="K654" s="63" t="s">
        <v>1</v>
      </c>
      <c r="O654" s="210" t="s">
        <v>652</v>
      </c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4">
        <v>96.99</v>
      </c>
      <c r="AD654" s="214"/>
    </row>
    <row r="655" spans="2:30">
      <c r="C655" s="63" t="s">
        <v>1</v>
      </c>
      <c r="G655" s="63" t="s">
        <v>1</v>
      </c>
      <c r="K655" s="63" t="s">
        <v>1</v>
      </c>
      <c r="O655" s="210" t="s">
        <v>651</v>
      </c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  <c r="AA655" s="210"/>
      <c r="AB655" s="210"/>
      <c r="AC655" s="214">
        <v>15.46</v>
      </c>
      <c r="AD655" s="214"/>
    </row>
    <row r="656" spans="2:30">
      <c r="C656" s="63" t="s">
        <v>1</v>
      </c>
      <c r="G656" s="63" t="s">
        <v>1</v>
      </c>
      <c r="K656" s="63" t="s">
        <v>1</v>
      </c>
      <c r="O656" s="210" t="s">
        <v>653</v>
      </c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  <c r="AA656" s="210"/>
      <c r="AB656" s="210"/>
      <c r="AC656" s="214">
        <v>16.86</v>
      </c>
      <c r="AD656" s="214"/>
    </row>
    <row r="657" spans="1:30">
      <c r="C657" s="63" t="s">
        <v>1</v>
      </c>
      <c r="G657" s="63" t="s">
        <v>1</v>
      </c>
      <c r="K657" s="63" t="s">
        <v>1</v>
      </c>
      <c r="O657" s="210" t="s">
        <v>671</v>
      </c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4">
        <v>7.62</v>
      </c>
      <c r="AD657" s="214"/>
    </row>
    <row r="658" spans="1:30" ht="33" customHeight="1"/>
    <row r="659" spans="1:30" ht="12" customHeight="1"/>
    <row r="660" spans="1:30" ht="13.5" customHeight="1">
      <c r="A660" s="195" t="s">
        <v>115</v>
      </c>
      <c r="B660" s="195"/>
      <c r="C660" s="195"/>
      <c r="D660" s="195"/>
      <c r="E660" s="195"/>
      <c r="F660" s="195"/>
      <c r="G660" s="195"/>
      <c r="H660" s="195"/>
      <c r="I660" s="195"/>
      <c r="J660" s="195"/>
      <c r="K660" s="195"/>
      <c r="L660" s="195"/>
      <c r="M660" s="195"/>
      <c r="R660" s="196" t="s">
        <v>699</v>
      </c>
      <c r="S660" s="196"/>
      <c r="T660" s="196"/>
      <c r="U660" s="196"/>
      <c r="V660" s="196"/>
      <c r="W660" s="196"/>
      <c r="X660" s="196"/>
      <c r="Y660" s="196"/>
      <c r="Z660" s="196"/>
      <c r="AA660" s="196"/>
      <c r="AB660" s="196"/>
      <c r="AC660" s="196"/>
      <c r="AD660" s="196"/>
    </row>
    <row r="661" spans="1:30" ht="25.5" customHeight="1">
      <c r="C661" s="201" t="s">
        <v>35</v>
      </c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</row>
    <row r="662" spans="1:30" ht="7.5" customHeight="1"/>
    <row r="663" spans="1:30" ht="18.75" customHeight="1">
      <c r="I663" s="215" t="s">
        <v>36</v>
      </c>
      <c r="J663" s="215"/>
      <c r="K663" s="215"/>
      <c r="L663" s="215"/>
      <c r="M663" s="215"/>
      <c r="N663" s="215"/>
      <c r="O663" s="215"/>
      <c r="P663" s="215"/>
      <c r="S663" s="216" t="s">
        <v>37</v>
      </c>
      <c r="T663" s="216"/>
      <c r="U663" s="216"/>
      <c r="V663" s="216"/>
      <c r="W663" s="216"/>
      <c r="X663" s="216"/>
      <c r="Y663" s="216"/>
    </row>
    <row r="664" spans="1:30" ht="6.75" customHeight="1"/>
    <row r="665" spans="1:30" ht="14.25" customHeight="1">
      <c r="A665" s="211" t="s">
        <v>38</v>
      </c>
      <c r="B665" s="211"/>
      <c r="C665" s="211"/>
      <c r="D665" s="211"/>
      <c r="E665" s="211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</row>
    <row r="666" spans="1:30">
      <c r="B666" s="212" t="s">
        <v>39</v>
      </c>
      <c r="C666" s="212"/>
      <c r="D666" s="212"/>
      <c r="F666" s="212" t="s">
        <v>40</v>
      </c>
      <c r="G666" s="212"/>
      <c r="H666" s="212"/>
      <c r="I666" s="212"/>
      <c r="J666" s="212" t="s">
        <v>41</v>
      </c>
      <c r="K666" s="212"/>
      <c r="L666" s="212"/>
      <c r="N666" s="212" t="s">
        <v>42</v>
      </c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C666" s="213" t="s">
        <v>43</v>
      </c>
      <c r="AD666" s="213"/>
    </row>
    <row r="667" spans="1:30">
      <c r="B667" s="197" t="s">
        <v>700</v>
      </c>
      <c r="C667" s="197"/>
      <c r="D667" s="197"/>
      <c r="F667" s="197" t="s">
        <v>214</v>
      </c>
      <c r="G667" s="197"/>
      <c r="H667" s="197"/>
      <c r="I667" s="197"/>
      <c r="J667" s="197" t="s">
        <v>656</v>
      </c>
      <c r="K667" s="197"/>
      <c r="L667" s="197"/>
      <c r="N667" s="197" t="s">
        <v>657</v>
      </c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  <c r="AA667" s="197"/>
      <c r="AC667" s="209">
        <v>518.55999999999995</v>
      </c>
      <c r="AD667" s="209"/>
    </row>
    <row r="668" spans="1:30">
      <c r="C668" s="63" t="s">
        <v>1</v>
      </c>
      <c r="G668" s="63" t="s">
        <v>1</v>
      </c>
      <c r="K668" s="63" t="s">
        <v>1</v>
      </c>
      <c r="O668" s="210" t="s">
        <v>654</v>
      </c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4">
        <v>23.52</v>
      </c>
      <c r="AD668" s="214"/>
    </row>
    <row r="669" spans="1:30">
      <c r="C669" s="63" t="s">
        <v>1</v>
      </c>
      <c r="G669" s="63" t="s">
        <v>1</v>
      </c>
      <c r="K669" s="63" t="s">
        <v>1</v>
      </c>
      <c r="O669" s="210" t="s">
        <v>650</v>
      </c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  <c r="AA669" s="210"/>
      <c r="AB669" s="210"/>
      <c r="AC669" s="214">
        <v>36.74</v>
      </c>
      <c r="AD669" s="214"/>
    </row>
    <row r="670" spans="1:30">
      <c r="C670" s="63" t="s">
        <v>1</v>
      </c>
      <c r="G670" s="63" t="s">
        <v>1</v>
      </c>
      <c r="K670" s="63" t="s">
        <v>1</v>
      </c>
      <c r="O670" s="210" t="s">
        <v>449</v>
      </c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  <c r="AA670" s="210"/>
      <c r="AB670" s="210"/>
      <c r="AC670" s="214">
        <v>64.510000000000005</v>
      </c>
      <c r="AD670" s="214"/>
    </row>
    <row r="671" spans="1:30">
      <c r="C671" s="63" t="s">
        <v>1</v>
      </c>
      <c r="G671" s="63" t="s">
        <v>1</v>
      </c>
      <c r="K671" s="63" t="s">
        <v>1</v>
      </c>
      <c r="O671" s="210" t="s">
        <v>653</v>
      </c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  <c r="AA671" s="210"/>
      <c r="AB671" s="210"/>
      <c r="AC671" s="214">
        <v>78.400000000000006</v>
      </c>
      <c r="AD671" s="214"/>
    </row>
    <row r="672" spans="1:30">
      <c r="C672" s="63" t="s">
        <v>1</v>
      </c>
      <c r="G672" s="63" t="s">
        <v>1</v>
      </c>
      <c r="K672" s="63" t="s">
        <v>1</v>
      </c>
      <c r="O672" s="210" t="s">
        <v>651</v>
      </c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4">
        <v>89.71</v>
      </c>
      <c r="AD672" s="214"/>
    </row>
    <row r="673" spans="2:30">
      <c r="C673" s="63" t="s">
        <v>1</v>
      </c>
      <c r="G673" s="63" t="s">
        <v>1</v>
      </c>
      <c r="K673" s="63" t="s">
        <v>1</v>
      </c>
      <c r="O673" s="210" t="s">
        <v>671</v>
      </c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4">
        <v>225.68</v>
      </c>
      <c r="AD673" s="214"/>
    </row>
    <row r="674" spans="2:30">
      <c r="B674" s="197" t="s">
        <v>701</v>
      </c>
      <c r="C674" s="197"/>
      <c r="D674" s="197"/>
      <c r="F674" s="197" t="s">
        <v>214</v>
      </c>
      <c r="G674" s="197"/>
      <c r="H674" s="197"/>
      <c r="I674" s="197"/>
      <c r="J674" s="197" t="s">
        <v>702</v>
      </c>
      <c r="K674" s="197"/>
      <c r="L674" s="197"/>
      <c r="N674" s="197" t="s">
        <v>703</v>
      </c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  <c r="AA674" s="197"/>
      <c r="AC674" s="209">
        <v>46</v>
      </c>
      <c r="AD674" s="209"/>
    </row>
    <row r="675" spans="2:30">
      <c r="C675" s="63" t="s">
        <v>1</v>
      </c>
      <c r="G675" s="63" t="s">
        <v>1</v>
      </c>
      <c r="K675" s="63" t="s">
        <v>1</v>
      </c>
      <c r="O675" s="210" t="s">
        <v>704</v>
      </c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  <c r="AA675" s="210"/>
      <c r="AB675" s="210"/>
    </row>
    <row r="676" spans="2:30">
      <c r="B676" s="197" t="s">
        <v>705</v>
      </c>
      <c r="C676" s="197"/>
      <c r="D676" s="197"/>
      <c r="F676" s="197" t="s">
        <v>214</v>
      </c>
      <c r="G676" s="197"/>
      <c r="H676" s="197"/>
      <c r="I676" s="197"/>
      <c r="J676" s="197" t="s">
        <v>706</v>
      </c>
      <c r="K676" s="197"/>
      <c r="L676" s="197"/>
      <c r="N676" s="197" t="s">
        <v>707</v>
      </c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197"/>
      <c r="Z676" s="197"/>
      <c r="AA676" s="197"/>
      <c r="AC676" s="209">
        <v>298.97000000000003</v>
      </c>
      <c r="AD676" s="209"/>
    </row>
    <row r="677" spans="2:30">
      <c r="C677" s="63" t="s">
        <v>1</v>
      </c>
      <c r="G677" s="63" t="s">
        <v>1</v>
      </c>
      <c r="K677" s="63" t="s">
        <v>1</v>
      </c>
      <c r="O677" s="210" t="s">
        <v>708</v>
      </c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  <c r="AA677" s="210"/>
      <c r="AB677" s="210"/>
      <c r="AC677" s="214">
        <v>202.72</v>
      </c>
      <c r="AD677" s="214"/>
    </row>
    <row r="678" spans="2:30">
      <c r="C678" s="63" t="s">
        <v>1</v>
      </c>
      <c r="G678" s="63" t="s">
        <v>1</v>
      </c>
      <c r="K678" s="63" t="s">
        <v>1</v>
      </c>
      <c r="O678" s="210" t="s">
        <v>708</v>
      </c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  <c r="AA678" s="210"/>
      <c r="AB678" s="210"/>
      <c r="AC678" s="214">
        <v>96.25</v>
      </c>
      <c r="AD678" s="214"/>
    </row>
    <row r="679" spans="2:30">
      <c r="B679" s="197" t="s">
        <v>709</v>
      </c>
      <c r="C679" s="197"/>
      <c r="D679" s="197"/>
      <c r="F679" s="197" t="s">
        <v>214</v>
      </c>
      <c r="G679" s="197"/>
      <c r="H679" s="197"/>
      <c r="I679" s="197"/>
      <c r="J679" s="197" t="s">
        <v>710</v>
      </c>
      <c r="K679" s="197"/>
      <c r="L679" s="197"/>
      <c r="N679" s="197" t="s">
        <v>711</v>
      </c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197"/>
      <c r="Z679" s="197"/>
      <c r="AA679" s="197"/>
      <c r="AC679" s="209">
        <v>324.23</v>
      </c>
      <c r="AD679" s="209"/>
    </row>
    <row r="680" spans="2:30">
      <c r="C680" s="63" t="s">
        <v>1</v>
      </c>
      <c r="G680" s="63" t="s">
        <v>1</v>
      </c>
      <c r="K680" s="63" t="s">
        <v>1</v>
      </c>
      <c r="O680" s="210" t="s">
        <v>712</v>
      </c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  <c r="AA680" s="210"/>
      <c r="AB680" s="210"/>
      <c r="AC680" s="214">
        <v>200.48</v>
      </c>
      <c r="AD680" s="214"/>
    </row>
    <row r="681" spans="2:30">
      <c r="C681" s="63" t="s">
        <v>1</v>
      </c>
      <c r="G681" s="63" t="s">
        <v>1</v>
      </c>
      <c r="K681" s="63" t="s">
        <v>1</v>
      </c>
      <c r="O681" s="210" t="s">
        <v>712</v>
      </c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  <c r="AA681" s="210"/>
      <c r="AB681" s="210"/>
      <c r="AC681" s="214">
        <v>123.75</v>
      </c>
      <c r="AD681" s="214"/>
    </row>
    <row r="682" spans="2:30">
      <c r="B682" s="197" t="s">
        <v>713</v>
      </c>
      <c r="C682" s="197"/>
      <c r="D682" s="197"/>
      <c r="F682" s="197" t="s">
        <v>302</v>
      </c>
      <c r="G682" s="197"/>
      <c r="H682" s="197"/>
      <c r="I682" s="197"/>
      <c r="J682" s="197" t="s">
        <v>714</v>
      </c>
      <c r="K682" s="197"/>
      <c r="L682" s="197"/>
      <c r="N682" s="197" t="s">
        <v>715</v>
      </c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197"/>
      <c r="Z682" s="197"/>
      <c r="AA682" s="197"/>
      <c r="AC682" s="209">
        <v>36.4</v>
      </c>
      <c r="AD682" s="209"/>
    </row>
    <row r="683" spans="2:30">
      <c r="C683" s="63" t="s">
        <v>1</v>
      </c>
      <c r="G683" s="63" t="s">
        <v>1</v>
      </c>
      <c r="K683" s="63" t="s">
        <v>1</v>
      </c>
      <c r="O683" s="210" t="s">
        <v>449</v>
      </c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  <c r="AA683" s="210"/>
      <c r="AB683" s="210"/>
    </row>
    <row r="684" spans="2:30">
      <c r="B684" s="197" t="s">
        <v>716</v>
      </c>
      <c r="C684" s="197"/>
      <c r="D684" s="197"/>
      <c r="F684" s="197" t="s">
        <v>302</v>
      </c>
      <c r="G684" s="197"/>
      <c r="H684" s="197"/>
      <c r="I684" s="197"/>
      <c r="J684" s="197" t="s">
        <v>548</v>
      </c>
      <c r="K684" s="197"/>
      <c r="L684" s="197"/>
      <c r="N684" s="197" t="s">
        <v>549</v>
      </c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197"/>
      <c r="Z684" s="197"/>
      <c r="AA684" s="197"/>
      <c r="AC684" s="209">
        <v>1284.9100000000001</v>
      </c>
      <c r="AD684" s="209"/>
    </row>
    <row r="685" spans="2:30">
      <c r="C685" s="63" t="s">
        <v>1</v>
      </c>
      <c r="G685" s="63" t="s">
        <v>1</v>
      </c>
      <c r="K685" s="63" t="s">
        <v>1</v>
      </c>
      <c r="O685" s="210" t="s">
        <v>717</v>
      </c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  <c r="AA685" s="210"/>
      <c r="AB685" s="210"/>
      <c r="AC685" s="214">
        <v>389.74</v>
      </c>
      <c r="AD685" s="214"/>
    </row>
    <row r="686" spans="2:30">
      <c r="C686" s="63" t="s">
        <v>1</v>
      </c>
      <c r="G686" s="63" t="s">
        <v>1</v>
      </c>
      <c r="K686" s="63" t="s">
        <v>1</v>
      </c>
      <c r="O686" s="210" t="s">
        <v>718</v>
      </c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  <c r="AA686" s="210"/>
      <c r="AB686" s="210"/>
      <c r="AC686" s="214">
        <v>56.74</v>
      </c>
      <c r="AD686" s="214"/>
    </row>
    <row r="687" spans="2:30">
      <c r="C687" s="63" t="s">
        <v>1</v>
      </c>
      <c r="G687" s="63" t="s">
        <v>1</v>
      </c>
      <c r="K687" s="63" t="s">
        <v>1</v>
      </c>
      <c r="O687" s="210" t="s">
        <v>719</v>
      </c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  <c r="AA687" s="210"/>
      <c r="AB687" s="210"/>
      <c r="AC687" s="214">
        <v>346.45</v>
      </c>
      <c r="AD687" s="214"/>
    </row>
    <row r="688" spans="2:30">
      <c r="C688" s="63" t="s">
        <v>1</v>
      </c>
      <c r="G688" s="63" t="s">
        <v>1</v>
      </c>
      <c r="K688" s="63" t="s">
        <v>1</v>
      </c>
      <c r="O688" s="210" t="s">
        <v>720</v>
      </c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  <c r="AA688" s="210"/>
      <c r="AB688" s="210"/>
      <c r="AC688" s="214">
        <v>245.99</v>
      </c>
      <c r="AD688" s="214"/>
    </row>
    <row r="689" spans="2:30">
      <c r="C689" s="63" t="s">
        <v>1</v>
      </c>
      <c r="G689" s="63" t="s">
        <v>1</v>
      </c>
      <c r="K689" s="63" t="s">
        <v>1</v>
      </c>
      <c r="O689" s="210" t="s">
        <v>721</v>
      </c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  <c r="AA689" s="210"/>
      <c r="AB689" s="210"/>
      <c r="AC689" s="214">
        <v>245.99</v>
      </c>
      <c r="AD689" s="214"/>
    </row>
    <row r="690" spans="2:30">
      <c r="B690" s="197" t="s">
        <v>722</v>
      </c>
      <c r="C690" s="197"/>
      <c r="D690" s="197"/>
      <c r="F690" s="197" t="s">
        <v>302</v>
      </c>
      <c r="G690" s="197"/>
      <c r="H690" s="197"/>
      <c r="I690" s="197"/>
      <c r="J690" s="197" t="s">
        <v>625</v>
      </c>
      <c r="K690" s="197"/>
      <c r="L690" s="197"/>
      <c r="N690" s="197" t="s">
        <v>626</v>
      </c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  <c r="AA690" s="197"/>
      <c r="AC690" s="209">
        <v>67.03</v>
      </c>
      <c r="AD690" s="209"/>
    </row>
    <row r="691" spans="2:30">
      <c r="C691" s="63" t="s">
        <v>1</v>
      </c>
      <c r="G691" s="63" t="s">
        <v>1</v>
      </c>
      <c r="K691" s="63" t="s">
        <v>1</v>
      </c>
      <c r="O691" s="210" t="s">
        <v>629</v>
      </c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  <c r="AA691" s="210"/>
      <c r="AB691" s="210"/>
    </row>
    <row r="692" spans="2:30">
      <c r="B692" s="197" t="s">
        <v>723</v>
      </c>
      <c r="C692" s="197"/>
      <c r="D692" s="197"/>
      <c r="F692" s="197" t="s">
        <v>302</v>
      </c>
      <c r="G692" s="197"/>
      <c r="H692" s="197"/>
      <c r="I692" s="197"/>
      <c r="J692" s="197" t="s">
        <v>724</v>
      </c>
      <c r="K692" s="197"/>
      <c r="L692" s="197"/>
      <c r="N692" s="197" t="s">
        <v>725</v>
      </c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C692" s="209">
        <v>2123.88</v>
      </c>
      <c r="AD692" s="209"/>
    </row>
    <row r="693" spans="2:30">
      <c r="C693" s="63" t="s">
        <v>1</v>
      </c>
      <c r="G693" s="63" t="s">
        <v>1</v>
      </c>
      <c r="K693" s="63" t="s">
        <v>1</v>
      </c>
      <c r="O693" s="210" t="s">
        <v>726</v>
      </c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  <c r="AA693" s="210"/>
      <c r="AB693" s="210"/>
    </row>
    <row r="694" spans="2:30">
      <c r="B694" s="197" t="s">
        <v>727</v>
      </c>
      <c r="C694" s="197"/>
      <c r="D694" s="197"/>
      <c r="F694" s="197" t="s">
        <v>302</v>
      </c>
      <c r="G694" s="197"/>
      <c r="H694" s="197"/>
      <c r="I694" s="197"/>
      <c r="J694" s="197" t="s">
        <v>728</v>
      </c>
      <c r="K694" s="197"/>
      <c r="L694" s="197"/>
      <c r="N694" s="197" t="s">
        <v>729</v>
      </c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C694" s="209">
        <v>23547.61</v>
      </c>
      <c r="AD694" s="209"/>
    </row>
    <row r="695" spans="2:30">
      <c r="C695" s="63" t="s">
        <v>1</v>
      </c>
      <c r="G695" s="63" t="s">
        <v>1</v>
      </c>
      <c r="K695" s="63" t="s">
        <v>1</v>
      </c>
      <c r="O695" s="210" t="s">
        <v>730</v>
      </c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  <c r="AA695" s="210"/>
      <c r="AB695" s="210"/>
      <c r="AC695" s="214">
        <v>13.18</v>
      </c>
      <c r="AD695" s="214"/>
    </row>
    <row r="696" spans="2:30">
      <c r="C696" s="63" t="s">
        <v>1</v>
      </c>
      <c r="G696" s="63" t="s">
        <v>1</v>
      </c>
      <c r="K696" s="63" t="s">
        <v>1</v>
      </c>
      <c r="O696" s="210" t="s">
        <v>730</v>
      </c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  <c r="AA696" s="210"/>
      <c r="AB696" s="210"/>
      <c r="AC696" s="214">
        <v>344.78</v>
      </c>
      <c r="AD696" s="214"/>
    </row>
    <row r="697" spans="2:30">
      <c r="C697" s="63" t="s">
        <v>1</v>
      </c>
      <c r="G697" s="63" t="s">
        <v>1</v>
      </c>
      <c r="K697" s="63" t="s">
        <v>1</v>
      </c>
      <c r="O697" s="210" t="s">
        <v>730</v>
      </c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  <c r="AA697" s="210"/>
      <c r="AB697" s="210"/>
      <c r="AC697" s="214">
        <v>189.65</v>
      </c>
      <c r="AD697" s="214"/>
    </row>
    <row r="698" spans="2:30">
      <c r="C698" s="63" t="s">
        <v>1</v>
      </c>
      <c r="G698" s="63" t="s">
        <v>1</v>
      </c>
      <c r="K698" s="63" t="s">
        <v>1</v>
      </c>
      <c r="O698" s="210" t="s">
        <v>731</v>
      </c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  <c r="AA698" s="210"/>
      <c r="AB698" s="210"/>
      <c r="AC698" s="214">
        <v>23000</v>
      </c>
      <c r="AD698" s="214"/>
    </row>
    <row r="699" spans="2:30">
      <c r="B699" s="197" t="s">
        <v>732</v>
      </c>
      <c r="C699" s="197"/>
      <c r="D699" s="197"/>
      <c r="F699" s="197" t="s">
        <v>302</v>
      </c>
      <c r="G699" s="197"/>
      <c r="H699" s="197"/>
      <c r="I699" s="197"/>
      <c r="J699" s="197" t="s">
        <v>733</v>
      </c>
      <c r="K699" s="197"/>
      <c r="L699" s="197"/>
      <c r="N699" s="197" t="s">
        <v>734</v>
      </c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197"/>
      <c r="Z699" s="197"/>
      <c r="AA699" s="197"/>
      <c r="AC699" s="209">
        <v>300.39999999999998</v>
      </c>
      <c r="AD699" s="209"/>
    </row>
    <row r="700" spans="2:30">
      <c r="C700" s="63" t="s">
        <v>1</v>
      </c>
      <c r="G700" s="63" t="s">
        <v>1</v>
      </c>
      <c r="K700" s="63" t="s">
        <v>1</v>
      </c>
      <c r="O700" s="210" t="s">
        <v>735</v>
      </c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  <c r="AA700" s="210"/>
      <c r="AB700" s="210"/>
      <c r="AC700" s="214">
        <v>110</v>
      </c>
      <c r="AD700" s="214"/>
    </row>
    <row r="701" spans="2:30">
      <c r="C701" s="63" t="s">
        <v>1</v>
      </c>
      <c r="G701" s="63" t="s">
        <v>1</v>
      </c>
      <c r="K701" s="63" t="s">
        <v>1</v>
      </c>
      <c r="O701" s="210" t="s">
        <v>735</v>
      </c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  <c r="AA701" s="210"/>
      <c r="AB701" s="210"/>
      <c r="AC701" s="214">
        <v>190.4</v>
      </c>
      <c r="AD701" s="214"/>
    </row>
    <row r="702" spans="2:30">
      <c r="B702" s="197" t="s">
        <v>736</v>
      </c>
      <c r="C702" s="197"/>
      <c r="D702" s="197"/>
      <c r="F702" s="197" t="s">
        <v>302</v>
      </c>
      <c r="G702" s="197"/>
      <c r="H702" s="197"/>
      <c r="I702" s="197"/>
      <c r="J702" s="197" t="s">
        <v>737</v>
      </c>
      <c r="K702" s="197"/>
      <c r="L702" s="197"/>
      <c r="N702" s="197" t="s">
        <v>738</v>
      </c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197"/>
      <c r="Z702" s="197"/>
      <c r="AA702" s="197"/>
      <c r="AC702" s="209">
        <v>318.63</v>
      </c>
      <c r="AD702" s="209"/>
    </row>
    <row r="703" spans="2:30">
      <c r="C703" s="63" t="s">
        <v>1</v>
      </c>
      <c r="G703" s="63" t="s">
        <v>1</v>
      </c>
      <c r="K703" s="63" t="s">
        <v>1</v>
      </c>
      <c r="O703" s="210" t="s">
        <v>739</v>
      </c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  <c r="AA703" s="210"/>
      <c r="AB703" s="210"/>
      <c r="AC703" s="214">
        <v>123.75</v>
      </c>
      <c r="AD703" s="214"/>
    </row>
    <row r="704" spans="2:30">
      <c r="C704" s="63" t="s">
        <v>1</v>
      </c>
      <c r="G704" s="63" t="s">
        <v>1</v>
      </c>
      <c r="K704" s="63" t="s">
        <v>1</v>
      </c>
      <c r="O704" s="210" t="s">
        <v>739</v>
      </c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  <c r="AA704" s="210"/>
      <c r="AB704" s="210"/>
      <c r="AC704" s="214">
        <v>194.88</v>
      </c>
      <c r="AD704" s="214"/>
    </row>
    <row r="705" spans="1:30">
      <c r="B705" s="197" t="s">
        <v>740</v>
      </c>
      <c r="C705" s="197"/>
      <c r="D705" s="197"/>
      <c r="F705" s="197" t="s">
        <v>302</v>
      </c>
      <c r="G705" s="197"/>
      <c r="H705" s="197"/>
      <c r="I705" s="197"/>
      <c r="J705" s="197" t="s">
        <v>741</v>
      </c>
      <c r="K705" s="197"/>
      <c r="L705" s="197"/>
      <c r="N705" s="197" t="s">
        <v>742</v>
      </c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C705" s="209">
        <v>2640</v>
      </c>
      <c r="AD705" s="209"/>
    </row>
    <row r="706" spans="1:30">
      <c r="C706" s="63" t="s">
        <v>1</v>
      </c>
      <c r="G706" s="63" t="s">
        <v>1</v>
      </c>
      <c r="K706" s="63" t="s">
        <v>1</v>
      </c>
      <c r="O706" s="210" t="s">
        <v>743</v>
      </c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</row>
    <row r="707" spans="1:30">
      <c r="B707" s="197" t="s">
        <v>744</v>
      </c>
      <c r="C707" s="197"/>
      <c r="D707" s="197"/>
      <c r="F707" s="197" t="s">
        <v>302</v>
      </c>
      <c r="G707" s="197"/>
      <c r="H707" s="197"/>
      <c r="I707" s="197"/>
      <c r="J707" s="197" t="s">
        <v>745</v>
      </c>
      <c r="K707" s="197"/>
      <c r="L707" s="197"/>
      <c r="N707" s="197" t="s">
        <v>746</v>
      </c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C707" s="209">
        <v>1094.01</v>
      </c>
      <c r="AD707" s="209"/>
    </row>
    <row r="708" spans="1:30">
      <c r="C708" s="63" t="s">
        <v>1</v>
      </c>
      <c r="G708" s="63" t="s">
        <v>1</v>
      </c>
      <c r="K708" s="63" t="s">
        <v>1</v>
      </c>
      <c r="O708" s="210" t="s">
        <v>747</v>
      </c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  <c r="AA708" s="210"/>
      <c r="AB708" s="210"/>
      <c r="AC708" s="214">
        <v>291.67</v>
      </c>
      <c r="AD708" s="214"/>
    </row>
    <row r="709" spans="1:30">
      <c r="C709" s="63" t="s">
        <v>1</v>
      </c>
      <c r="G709" s="63" t="s">
        <v>1</v>
      </c>
      <c r="K709" s="63" t="s">
        <v>1</v>
      </c>
      <c r="O709" s="210" t="s">
        <v>748</v>
      </c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4">
        <v>208.34</v>
      </c>
      <c r="AD709" s="214"/>
    </row>
    <row r="710" spans="1:30">
      <c r="C710" s="63" t="s">
        <v>1</v>
      </c>
      <c r="G710" s="63" t="s">
        <v>1</v>
      </c>
      <c r="K710" s="63" t="s">
        <v>1</v>
      </c>
      <c r="O710" s="210" t="s">
        <v>749</v>
      </c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  <c r="AA710" s="210"/>
      <c r="AB710" s="210"/>
      <c r="AC710" s="214">
        <v>594</v>
      </c>
      <c r="AD710" s="214"/>
    </row>
    <row r="711" spans="1:30">
      <c r="B711" s="197" t="s">
        <v>750</v>
      </c>
      <c r="C711" s="197"/>
      <c r="D711" s="197"/>
      <c r="F711" s="197" t="s">
        <v>405</v>
      </c>
      <c r="G711" s="197"/>
      <c r="H711" s="197"/>
      <c r="I711" s="197"/>
      <c r="J711" s="197" t="s">
        <v>751</v>
      </c>
      <c r="K711" s="197"/>
      <c r="L711" s="197"/>
      <c r="N711" s="197" t="s">
        <v>752</v>
      </c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  <c r="AA711" s="197"/>
      <c r="AC711" s="209">
        <v>182.76</v>
      </c>
      <c r="AD711" s="209"/>
    </row>
    <row r="712" spans="1:30">
      <c r="C712" s="63" t="s">
        <v>1</v>
      </c>
      <c r="G712" s="63" t="s">
        <v>1</v>
      </c>
      <c r="K712" s="63" t="s">
        <v>1</v>
      </c>
      <c r="O712" s="210" t="s">
        <v>753</v>
      </c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  <c r="AA712" s="210"/>
      <c r="AB712" s="210"/>
      <c r="AC712" s="214">
        <v>125</v>
      </c>
      <c r="AD712" s="214"/>
    </row>
    <row r="713" spans="1:30">
      <c r="C713" s="63" t="s">
        <v>1</v>
      </c>
      <c r="G713" s="63" t="s">
        <v>1</v>
      </c>
      <c r="K713" s="63" t="s">
        <v>1</v>
      </c>
      <c r="O713" s="210" t="s">
        <v>449</v>
      </c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  <c r="AA713" s="210"/>
      <c r="AB713" s="210"/>
      <c r="AC713" s="214">
        <v>57.76</v>
      </c>
      <c r="AD713" s="214"/>
    </row>
    <row r="714" spans="1:30">
      <c r="B714" s="197" t="s">
        <v>754</v>
      </c>
      <c r="C714" s="197"/>
      <c r="D714" s="197"/>
      <c r="F714" s="197" t="s">
        <v>405</v>
      </c>
      <c r="G714" s="197"/>
      <c r="H714" s="197"/>
      <c r="I714" s="197"/>
      <c r="J714" s="197" t="s">
        <v>755</v>
      </c>
      <c r="K714" s="197"/>
      <c r="L714" s="197"/>
      <c r="N714" s="197" t="s">
        <v>756</v>
      </c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  <c r="AA714" s="197"/>
      <c r="AC714" s="209">
        <v>14.9</v>
      </c>
      <c r="AD714" s="209"/>
    </row>
    <row r="715" spans="1:30">
      <c r="C715" s="63" t="s">
        <v>1</v>
      </c>
      <c r="G715" s="63" t="s">
        <v>1</v>
      </c>
      <c r="K715" s="63" t="s">
        <v>1</v>
      </c>
      <c r="O715" s="210" t="s">
        <v>757</v>
      </c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  <c r="AA715" s="210"/>
      <c r="AB715" s="210"/>
    </row>
    <row r="716" spans="1:30">
      <c r="B716" s="197" t="s">
        <v>758</v>
      </c>
      <c r="C716" s="197"/>
      <c r="D716" s="197"/>
      <c r="F716" s="197" t="s">
        <v>405</v>
      </c>
      <c r="G716" s="197"/>
      <c r="H716" s="197"/>
      <c r="I716" s="197"/>
      <c r="J716" s="197" t="s">
        <v>759</v>
      </c>
      <c r="K716" s="197"/>
      <c r="L716" s="197"/>
      <c r="N716" s="197" t="s">
        <v>760</v>
      </c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  <c r="AA716" s="197"/>
      <c r="AC716" s="209">
        <v>187.72</v>
      </c>
      <c r="AD716" s="209"/>
    </row>
    <row r="717" spans="1:30">
      <c r="C717" s="63" t="s">
        <v>1</v>
      </c>
      <c r="G717" s="63" t="s">
        <v>1</v>
      </c>
      <c r="K717" s="63" t="s">
        <v>1</v>
      </c>
      <c r="O717" s="210" t="s">
        <v>761</v>
      </c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  <c r="AA717" s="210"/>
      <c r="AB717" s="210"/>
    </row>
    <row r="718" spans="1:30" ht="33" customHeight="1"/>
    <row r="719" spans="1:30" ht="12" customHeight="1"/>
    <row r="720" spans="1:30" ht="13.5" customHeight="1">
      <c r="A720" s="195" t="s">
        <v>115</v>
      </c>
      <c r="B720" s="195"/>
      <c r="C720" s="195"/>
      <c r="D720" s="195"/>
      <c r="E720" s="195"/>
      <c r="F720" s="195"/>
      <c r="G720" s="195"/>
      <c r="H720" s="195"/>
      <c r="I720" s="195"/>
      <c r="J720" s="195"/>
      <c r="K720" s="195"/>
      <c r="L720" s="195"/>
      <c r="M720" s="195"/>
      <c r="R720" s="196" t="s">
        <v>762</v>
      </c>
      <c r="S720" s="196"/>
      <c r="T720" s="196"/>
      <c r="U720" s="196"/>
      <c r="V720" s="196"/>
      <c r="W720" s="196"/>
      <c r="X720" s="196"/>
      <c r="Y720" s="196"/>
      <c r="Z720" s="196"/>
      <c r="AA720" s="196"/>
      <c r="AB720" s="196"/>
      <c r="AC720" s="196"/>
      <c r="AD720" s="196"/>
    </row>
    <row r="721" spans="1:30" ht="25.5" customHeight="1">
      <c r="C721" s="201" t="s">
        <v>35</v>
      </c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</row>
    <row r="722" spans="1:30" ht="7.5" customHeight="1"/>
    <row r="723" spans="1:30" ht="18.75" customHeight="1">
      <c r="I723" s="215" t="s">
        <v>36</v>
      </c>
      <c r="J723" s="215"/>
      <c r="K723" s="215"/>
      <c r="L723" s="215"/>
      <c r="M723" s="215"/>
      <c r="N723" s="215"/>
      <c r="O723" s="215"/>
      <c r="P723" s="215"/>
      <c r="S723" s="216" t="s">
        <v>37</v>
      </c>
      <c r="T723" s="216"/>
      <c r="U723" s="216"/>
      <c r="V723" s="216"/>
      <c r="W723" s="216"/>
      <c r="X723" s="216"/>
      <c r="Y723" s="216"/>
    </row>
    <row r="724" spans="1:30" ht="6.75" customHeight="1"/>
    <row r="725" spans="1:30" ht="14.25" customHeight="1">
      <c r="A725" s="211" t="s">
        <v>38</v>
      </c>
      <c r="B725" s="211"/>
      <c r="C725" s="211"/>
      <c r="D725" s="211"/>
      <c r="E725" s="211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</row>
    <row r="726" spans="1:30">
      <c r="B726" s="212" t="s">
        <v>39</v>
      </c>
      <c r="C726" s="212"/>
      <c r="D726" s="212"/>
      <c r="F726" s="212" t="s">
        <v>40</v>
      </c>
      <c r="G726" s="212"/>
      <c r="H726" s="212"/>
      <c r="I726" s="212"/>
      <c r="J726" s="212" t="s">
        <v>41</v>
      </c>
      <c r="K726" s="212"/>
      <c r="L726" s="212"/>
      <c r="N726" s="212" t="s">
        <v>42</v>
      </c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  <c r="AA726" s="212"/>
      <c r="AC726" s="213" t="s">
        <v>43</v>
      </c>
      <c r="AD726" s="213"/>
    </row>
    <row r="727" spans="1:30">
      <c r="B727" s="197" t="s">
        <v>763</v>
      </c>
      <c r="C727" s="197"/>
      <c r="D727" s="197"/>
      <c r="F727" s="197" t="s">
        <v>405</v>
      </c>
      <c r="G727" s="197"/>
      <c r="H727" s="197"/>
      <c r="I727" s="197"/>
      <c r="J727" s="197" t="s">
        <v>764</v>
      </c>
      <c r="K727" s="197"/>
      <c r="L727" s="197"/>
      <c r="N727" s="197" t="s">
        <v>765</v>
      </c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  <c r="AA727" s="197"/>
      <c r="AC727" s="209">
        <v>334.67</v>
      </c>
      <c r="AD727" s="209"/>
    </row>
    <row r="728" spans="1:30">
      <c r="C728" s="63" t="s">
        <v>1</v>
      </c>
      <c r="G728" s="63" t="s">
        <v>1</v>
      </c>
      <c r="K728" s="63" t="s">
        <v>1</v>
      </c>
      <c r="O728" s="210" t="s">
        <v>512</v>
      </c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  <c r="AA728" s="210"/>
      <c r="AB728" s="210"/>
      <c r="AC728" s="214">
        <v>284</v>
      </c>
      <c r="AD728" s="214"/>
    </row>
    <row r="729" spans="1:30">
      <c r="C729" s="63" t="s">
        <v>1</v>
      </c>
      <c r="G729" s="63" t="s">
        <v>1</v>
      </c>
      <c r="K729" s="63" t="s">
        <v>1</v>
      </c>
      <c r="O729" s="210" t="s">
        <v>512</v>
      </c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  <c r="AA729" s="210"/>
      <c r="AB729" s="210"/>
      <c r="AC729" s="214">
        <v>50.67</v>
      </c>
      <c r="AD729" s="214"/>
    </row>
    <row r="730" spans="1:30">
      <c r="B730" s="197" t="s">
        <v>766</v>
      </c>
      <c r="C730" s="197"/>
      <c r="D730" s="197"/>
      <c r="F730" s="197" t="s">
        <v>405</v>
      </c>
      <c r="G730" s="197"/>
      <c r="H730" s="197"/>
      <c r="I730" s="197"/>
      <c r="J730" s="197" t="s">
        <v>767</v>
      </c>
      <c r="K730" s="197"/>
      <c r="L730" s="197"/>
      <c r="N730" s="197" t="s">
        <v>768</v>
      </c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  <c r="AA730" s="197"/>
      <c r="AC730" s="209">
        <v>195</v>
      </c>
      <c r="AD730" s="209"/>
    </row>
    <row r="731" spans="1:30">
      <c r="C731" s="63" t="s">
        <v>1</v>
      </c>
      <c r="G731" s="63" t="s">
        <v>1</v>
      </c>
      <c r="K731" s="63" t="s">
        <v>1</v>
      </c>
      <c r="O731" s="210" t="s">
        <v>769</v>
      </c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4">
        <v>150</v>
      </c>
      <c r="AD731" s="214"/>
    </row>
    <row r="732" spans="1:30">
      <c r="C732" s="63" t="s">
        <v>1</v>
      </c>
      <c r="G732" s="63" t="s">
        <v>1</v>
      </c>
      <c r="K732" s="63" t="s">
        <v>1</v>
      </c>
      <c r="O732" s="210" t="s">
        <v>770</v>
      </c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  <c r="AA732" s="210"/>
      <c r="AB732" s="210"/>
      <c r="AC732" s="214">
        <v>45</v>
      </c>
      <c r="AD732" s="214"/>
    </row>
    <row r="733" spans="1:30">
      <c r="B733" s="197" t="s">
        <v>771</v>
      </c>
      <c r="C733" s="197"/>
      <c r="D733" s="197"/>
      <c r="F733" s="197" t="s">
        <v>405</v>
      </c>
      <c r="G733" s="197"/>
      <c r="H733" s="197"/>
      <c r="I733" s="197"/>
      <c r="J733" s="197" t="s">
        <v>772</v>
      </c>
      <c r="K733" s="197"/>
      <c r="L733" s="197"/>
      <c r="N733" s="197" t="s">
        <v>773</v>
      </c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  <c r="AA733" s="197"/>
      <c r="AC733" s="209">
        <v>125</v>
      </c>
      <c r="AD733" s="209"/>
    </row>
    <row r="734" spans="1:30">
      <c r="C734" s="63" t="s">
        <v>1</v>
      </c>
      <c r="G734" s="63" t="s">
        <v>1</v>
      </c>
      <c r="K734" s="63" t="s">
        <v>1</v>
      </c>
      <c r="O734" s="210" t="s">
        <v>774</v>
      </c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  <c r="AA734" s="210"/>
      <c r="AB734" s="210"/>
    </row>
    <row r="735" spans="1:30">
      <c r="B735" s="197" t="s">
        <v>775</v>
      </c>
      <c r="C735" s="197"/>
      <c r="D735" s="197"/>
      <c r="F735" s="197" t="s">
        <v>405</v>
      </c>
      <c r="G735" s="197"/>
      <c r="H735" s="197"/>
      <c r="I735" s="197"/>
      <c r="J735" s="197" t="s">
        <v>548</v>
      </c>
      <c r="K735" s="197"/>
      <c r="L735" s="197"/>
      <c r="N735" s="197" t="s">
        <v>549</v>
      </c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197"/>
      <c r="Z735" s="197"/>
      <c r="AA735" s="197"/>
      <c r="AC735" s="209">
        <v>2493.7199999999998</v>
      </c>
      <c r="AD735" s="209"/>
    </row>
    <row r="736" spans="1:30">
      <c r="C736" s="63" t="s">
        <v>1</v>
      </c>
      <c r="G736" s="63" t="s">
        <v>1</v>
      </c>
      <c r="K736" s="63" t="s">
        <v>1</v>
      </c>
      <c r="O736" s="210" t="s">
        <v>776</v>
      </c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  <c r="AA736" s="210"/>
      <c r="AB736" s="210"/>
      <c r="AC736" s="214">
        <v>61.88</v>
      </c>
      <c r="AD736" s="214"/>
    </row>
    <row r="737" spans="3:30">
      <c r="C737" s="63" t="s">
        <v>1</v>
      </c>
      <c r="G737" s="63" t="s">
        <v>1</v>
      </c>
      <c r="K737" s="63" t="s">
        <v>1</v>
      </c>
      <c r="O737" s="210" t="s">
        <v>777</v>
      </c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  <c r="AA737" s="210"/>
      <c r="AB737" s="210"/>
      <c r="AC737" s="214">
        <v>63.92</v>
      </c>
      <c r="AD737" s="214"/>
    </row>
    <row r="738" spans="3:30">
      <c r="C738" s="63" t="s">
        <v>1</v>
      </c>
      <c r="G738" s="63" t="s">
        <v>1</v>
      </c>
      <c r="K738" s="63" t="s">
        <v>1</v>
      </c>
      <c r="O738" s="210" t="s">
        <v>778</v>
      </c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  <c r="AA738" s="210"/>
      <c r="AB738" s="210"/>
      <c r="AC738" s="214">
        <v>129.82</v>
      </c>
      <c r="AD738" s="214"/>
    </row>
    <row r="739" spans="3:30">
      <c r="C739" s="63" t="s">
        <v>1</v>
      </c>
      <c r="G739" s="63" t="s">
        <v>1</v>
      </c>
      <c r="K739" s="63" t="s">
        <v>1</v>
      </c>
      <c r="O739" s="210" t="s">
        <v>779</v>
      </c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  <c r="AA739" s="210"/>
      <c r="AB739" s="210"/>
      <c r="AC739" s="214">
        <v>4.6399999999999997</v>
      </c>
      <c r="AD739" s="214"/>
    </row>
    <row r="740" spans="3:30">
      <c r="C740" s="63" t="s">
        <v>1</v>
      </c>
      <c r="G740" s="63" t="s">
        <v>1</v>
      </c>
      <c r="K740" s="63" t="s">
        <v>1</v>
      </c>
      <c r="O740" s="210" t="s">
        <v>780</v>
      </c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  <c r="AA740" s="210"/>
      <c r="AB740" s="210"/>
      <c r="AC740" s="214">
        <v>14.1</v>
      </c>
      <c r="AD740" s="214"/>
    </row>
    <row r="741" spans="3:30">
      <c r="C741" s="63" t="s">
        <v>1</v>
      </c>
      <c r="G741" s="63" t="s">
        <v>1</v>
      </c>
      <c r="K741" s="63" t="s">
        <v>1</v>
      </c>
      <c r="O741" s="210" t="s">
        <v>781</v>
      </c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  <c r="AA741" s="210"/>
      <c r="AB741" s="210"/>
      <c r="AC741" s="214">
        <v>5.72</v>
      </c>
      <c r="AD741" s="214"/>
    </row>
    <row r="742" spans="3:30">
      <c r="C742" s="63" t="s">
        <v>1</v>
      </c>
      <c r="G742" s="63" t="s">
        <v>1</v>
      </c>
      <c r="K742" s="63" t="s">
        <v>1</v>
      </c>
      <c r="O742" s="210" t="s">
        <v>782</v>
      </c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  <c r="AA742" s="210"/>
      <c r="AB742" s="210"/>
      <c r="AC742" s="214">
        <v>7.99</v>
      </c>
      <c r="AD742" s="214"/>
    </row>
    <row r="743" spans="3:30">
      <c r="C743" s="63" t="s">
        <v>1</v>
      </c>
      <c r="G743" s="63" t="s">
        <v>1</v>
      </c>
      <c r="K743" s="63" t="s">
        <v>1</v>
      </c>
      <c r="O743" s="210" t="s">
        <v>782</v>
      </c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  <c r="AA743" s="210"/>
      <c r="AB743" s="210"/>
      <c r="AC743" s="214">
        <v>7.99</v>
      </c>
      <c r="AD743" s="214"/>
    </row>
    <row r="744" spans="3:30">
      <c r="C744" s="63" t="s">
        <v>1</v>
      </c>
      <c r="G744" s="63" t="s">
        <v>1</v>
      </c>
      <c r="K744" s="63" t="s">
        <v>1</v>
      </c>
      <c r="O744" s="210" t="s">
        <v>783</v>
      </c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  <c r="AA744" s="210"/>
      <c r="AB744" s="210"/>
      <c r="AC744" s="214">
        <v>44.99</v>
      </c>
      <c r="AD744" s="214"/>
    </row>
    <row r="745" spans="3:30">
      <c r="C745" s="63" t="s">
        <v>1</v>
      </c>
      <c r="G745" s="63" t="s">
        <v>1</v>
      </c>
      <c r="K745" s="63" t="s">
        <v>1</v>
      </c>
      <c r="O745" s="210" t="s">
        <v>784</v>
      </c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  <c r="AA745" s="210"/>
      <c r="AB745" s="210"/>
      <c r="AC745" s="214">
        <v>407.16</v>
      </c>
      <c r="AD745" s="214"/>
    </row>
    <row r="746" spans="3:30">
      <c r="C746" s="63" t="s">
        <v>1</v>
      </c>
      <c r="G746" s="63" t="s">
        <v>1</v>
      </c>
      <c r="K746" s="63" t="s">
        <v>1</v>
      </c>
      <c r="O746" s="210" t="s">
        <v>785</v>
      </c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  <c r="AA746" s="210"/>
      <c r="AB746" s="210"/>
      <c r="AC746" s="214">
        <v>165.76</v>
      </c>
      <c r="AD746" s="214"/>
    </row>
    <row r="747" spans="3:30">
      <c r="C747" s="63" t="s">
        <v>1</v>
      </c>
      <c r="G747" s="63" t="s">
        <v>1</v>
      </c>
      <c r="K747" s="63" t="s">
        <v>1</v>
      </c>
      <c r="O747" s="210" t="s">
        <v>785</v>
      </c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  <c r="AA747" s="210"/>
      <c r="AB747" s="210"/>
      <c r="AC747" s="214">
        <v>164.8</v>
      </c>
      <c r="AD747" s="214"/>
    </row>
    <row r="748" spans="3:30">
      <c r="C748" s="63" t="s">
        <v>1</v>
      </c>
      <c r="G748" s="63" t="s">
        <v>1</v>
      </c>
      <c r="K748" s="63" t="s">
        <v>1</v>
      </c>
      <c r="O748" s="210" t="s">
        <v>786</v>
      </c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  <c r="AA748" s="210"/>
      <c r="AB748" s="210"/>
      <c r="AC748" s="214">
        <v>183.36</v>
      </c>
      <c r="AD748" s="214"/>
    </row>
    <row r="749" spans="3:30">
      <c r="C749" s="63" t="s">
        <v>1</v>
      </c>
      <c r="G749" s="63" t="s">
        <v>1</v>
      </c>
      <c r="K749" s="63" t="s">
        <v>1</v>
      </c>
      <c r="O749" s="210" t="s">
        <v>787</v>
      </c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  <c r="AA749" s="210"/>
      <c r="AB749" s="210"/>
      <c r="AC749" s="214">
        <v>507.68</v>
      </c>
      <c r="AD749" s="214"/>
    </row>
    <row r="750" spans="3:30">
      <c r="C750" s="63" t="s">
        <v>1</v>
      </c>
      <c r="G750" s="63" t="s">
        <v>1</v>
      </c>
      <c r="K750" s="63" t="s">
        <v>1</v>
      </c>
      <c r="O750" s="210" t="s">
        <v>788</v>
      </c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  <c r="AA750" s="210"/>
      <c r="AB750" s="210"/>
      <c r="AC750" s="214">
        <v>118.76</v>
      </c>
      <c r="AD750" s="214"/>
    </row>
    <row r="751" spans="3:30">
      <c r="C751" s="63" t="s">
        <v>1</v>
      </c>
      <c r="G751" s="63" t="s">
        <v>1</v>
      </c>
      <c r="K751" s="63" t="s">
        <v>1</v>
      </c>
      <c r="O751" s="210" t="s">
        <v>789</v>
      </c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  <c r="AA751" s="210"/>
      <c r="AB751" s="210"/>
      <c r="AC751" s="214">
        <v>26.04</v>
      </c>
      <c r="AD751" s="214"/>
    </row>
    <row r="752" spans="3:30">
      <c r="C752" s="63" t="s">
        <v>1</v>
      </c>
      <c r="G752" s="63" t="s">
        <v>1</v>
      </c>
      <c r="K752" s="63" t="s">
        <v>1</v>
      </c>
      <c r="O752" s="210" t="s">
        <v>790</v>
      </c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  <c r="AA752" s="210"/>
      <c r="AB752" s="210"/>
      <c r="AC752" s="214">
        <v>18.3</v>
      </c>
      <c r="AD752" s="214"/>
    </row>
    <row r="753" spans="2:30">
      <c r="C753" s="63" t="s">
        <v>1</v>
      </c>
      <c r="G753" s="63" t="s">
        <v>1</v>
      </c>
      <c r="K753" s="63" t="s">
        <v>1</v>
      </c>
      <c r="O753" s="210" t="s">
        <v>791</v>
      </c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  <c r="AA753" s="210"/>
      <c r="AB753" s="210"/>
      <c r="AC753" s="214">
        <v>18.899999999999999</v>
      </c>
      <c r="AD753" s="214"/>
    </row>
    <row r="754" spans="2:30">
      <c r="C754" s="63" t="s">
        <v>1</v>
      </c>
      <c r="G754" s="63" t="s">
        <v>1</v>
      </c>
      <c r="K754" s="63" t="s">
        <v>1</v>
      </c>
      <c r="O754" s="210" t="s">
        <v>792</v>
      </c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  <c r="AA754" s="210"/>
      <c r="AB754" s="210"/>
      <c r="AC754" s="214">
        <v>23</v>
      </c>
      <c r="AD754" s="214"/>
    </row>
    <row r="755" spans="2:30">
      <c r="C755" s="63" t="s">
        <v>1</v>
      </c>
      <c r="G755" s="63" t="s">
        <v>1</v>
      </c>
      <c r="K755" s="63" t="s">
        <v>1</v>
      </c>
      <c r="O755" s="210" t="s">
        <v>793</v>
      </c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  <c r="AA755" s="210"/>
      <c r="AB755" s="210"/>
      <c r="AC755" s="214">
        <v>24.09</v>
      </c>
      <c r="AD755" s="214"/>
    </row>
    <row r="756" spans="2:30">
      <c r="C756" s="63" t="s">
        <v>1</v>
      </c>
      <c r="G756" s="63" t="s">
        <v>1</v>
      </c>
      <c r="K756" s="63" t="s">
        <v>1</v>
      </c>
      <c r="O756" s="210" t="s">
        <v>794</v>
      </c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  <c r="AA756" s="210"/>
      <c r="AB756" s="210"/>
      <c r="AC756" s="214">
        <v>49.01</v>
      </c>
      <c r="AD756" s="214"/>
    </row>
    <row r="757" spans="2:30">
      <c r="C757" s="63" t="s">
        <v>1</v>
      </c>
      <c r="G757" s="63" t="s">
        <v>1</v>
      </c>
      <c r="K757" s="63" t="s">
        <v>1</v>
      </c>
      <c r="O757" s="210" t="s">
        <v>795</v>
      </c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  <c r="AA757" s="210"/>
      <c r="AB757" s="210"/>
      <c r="AC757" s="214">
        <v>30.42</v>
      </c>
      <c r="AD757" s="214"/>
    </row>
    <row r="758" spans="2:30">
      <c r="C758" s="63" t="s">
        <v>1</v>
      </c>
      <c r="G758" s="63" t="s">
        <v>1</v>
      </c>
      <c r="K758" s="63" t="s">
        <v>1</v>
      </c>
      <c r="O758" s="210" t="s">
        <v>796</v>
      </c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  <c r="AA758" s="210"/>
      <c r="AB758" s="210"/>
      <c r="AC758" s="214">
        <v>88.38</v>
      </c>
      <c r="AD758" s="214"/>
    </row>
    <row r="759" spans="2:30">
      <c r="C759" s="63" t="s">
        <v>1</v>
      </c>
      <c r="G759" s="63" t="s">
        <v>1</v>
      </c>
      <c r="K759" s="63" t="s">
        <v>1</v>
      </c>
      <c r="O759" s="210" t="s">
        <v>797</v>
      </c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  <c r="AA759" s="210"/>
      <c r="AB759" s="210"/>
      <c r="AC759" s="214">
        <v>13.05</v>
      </c>
      <c r="AD759" s="214"/>
    </row>
    <row r="760" spans="2:30">
      <c r="C760" s="63" t="s">
        <v>1</v>
      </c>
      <c r="G760" s="63" t="s">
        <v>1</v>
      </c>
      <c r="K760" s="63" t="s">
        <v>1</v>
      </c>
      <c r="O760" s="210" t="s">
        <v>798</v>
      </c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  <c r="AA760" s="210"/>
      <c r="AB760" s="210"/>
      <c r="AC760" s="214">
        <v>68.540000000000006</v>
      </c>
      <c r="AD760" s="214"/>
    </row>
    <row r="761" spans="2:30">
      <c r="C761" s="63" t="s">
        <v>1</v>
      </c>
      <c r="G761" s="63" t="s">
        <v>1</v>
      </c>
      <c r="K761" s="63" t="s">
        <v>1</v>
      </c>
      <c r="O761" s="210" t="s">
        <v>799</v>
      </c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  <c r="AA761" s="210"/>
      <c r="AB761" s="210"/>
      <c r="AC761" s="214">
        <v>14.02</v>
      </c>
      <c r="AD761" s="214"/>
    </row>
    <row r="762" spans="2:30">
      <c r="C762" s="63" t="s">
        <v>1</v>
      </c>
      <c r="G762" s="63" t="s">
        <v>1</v>
      </c>
      <c r="K762" s="63" t="s">
        <v>1</v>
      </c>
      <c r="O762" s="210" t="s">
        <v>800</v>
      </c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  <c r="AA762" s="210"/>
      <c r="AB762" s="210"/>
      <c r="AC762" s="214">
        <v>231.4</v>
      </c>
      <c r="AD762" s="214"/>
    </row>
    <row r="763" spans="2:30">
      <c r="B763" s="197" t="s">
        <v>801</v>
      </c>
      <c r="C763" s="197"/>
      <c r="D763" s="197"/>
      <c r="F763" s="197" t="s">
        <v>405</v>
      </c>
      <c r="G763" s="197"/>
      <c r="H763" s="197"/>
      <c r="I763" s="197"/>
      <c r="J763" s="197" t="s">
        <v>802</v>
      </c>
      <c r="K763" s="197"/>
      <c r="L763" s="197"/>
      <c r="N763" s="197" t="s">
        <v>803</v>
      </c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197"/>
      <c r="Z763" s="197"/>
      <c r="AA763" s="197"/>
      <c r="AC763" s="209">
        <v>526.16</v>
      </c>
      <c r="AD763" s="209"/>
    </row>
    <row r="764" spans="2:30">
      <c r="C764" s="63" t="s">
        <v>1</v>
      </c>
      <c r="G764" s="63" t="s">
        <v>1</v>
      </c>
      <c r="K764" s="63" t="s">
        <v>1</v>
      </c>
      <c r="O764" s="210" t="s">
        <v>512</v>
      </c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  <c r="AA764" s="210"/>
      <c r="AB764" s="210"/>
      <c r="AC764" s="214">
        <v>224.41</v>
      </c>
      <c r="AD764" s="214"/>
    </row>
    <row r="765" spans="2:30">
      <c r="C765" s="63" t="s">
        <v>1</v>
      </c>
      <c r="G765" s="63" t="s">
        <v>1</v>
      </c>
      <c r="K765" s="63" t="s">
        <v>1</v>
      </c>
      <c r="O765" s="210" t="s">
        <v>512</v>
      </c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  <c r="AA765" s="210"/>
      <c r="AB765" s="210"/>
      <c r="AC765" s="214">
        <v>301.75</v>
      </c>
      <c r="AD765" s="214"/>
    </row>
    <row r="766" spans="2:30">
      <c r="B766" s="197" t="s">
        <v>804</v>
      </c>
      <c r="C766" s="197"/>
      <c r="D766" s="197"/>
      <c r="F766" s="197" t="s">
        <v>405</v>
      </c>
      <c r="G766" s="197"/>
      <c r="H766" s="197"/>
      <c r="I766" s="197"/>
      <c r="J766" s="197" t="s">
        <v>805</v>
      </c>
      <c r="K766" s="197"/>
      <c r="L766" s="197"/>
      <c r="N766" s="197" t="s">
        <v>806</v>
      </c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197"/>
      <c r="Z766" s="197"/>
      <c r="AA766" s="197"/>
      <c r="AC766" s="209">
        <v>225</v>
      </c>
      <c r="AD766" s="209"/>
    </row>
    <row r="767" spans="2:30">
      <c r="C767" s="63" t="s">
        <v>1</v>
      </c>
      <c r="G767" s="63" t="s">
        <v>1</v>
      </c>
      <c r="K767" s="63" t="s">
        <v>1</v>
      </c>
      <c r="O767" s="210" t="s">
        <v>774</v>
      </c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  <c r="AA767" s="210"/>
      <c r="AB767" s="210"/>
    </row>
    <row r="768" spans="2:30" ht="148.5" customHeight="1"/>
    <row r="769" spans="1:30" ht="12" customHeight="1"/>
    <row r="770" spans="1:30" ht="13.5" customHeight="1">
      <c r="A770" s="195" t="s">
        <v>115</v>
      </c>
      <c r="B770" s="195"/>
      <c r="C770" s="195"/>
      <c r="D770" s="195"/>
      <c r="E770" s="195"/>
      <c r="F770" s="195"/>
      <c r="G770" s="195"/>
      <c r="H770" s="195"/>
      <c r="I770" s="195"/>
      <c r="J770" s="195"/>
      <c r="K770" s="195"/>
      <c r="L770" s="195"/>
      <c r="M770" s="195"/>
      <c r="R770" s="196" t="s">
        <v>807</v>
      </c>
      <c r="S770" s="196"/>
      <c r="T770" s="196"/>
      <c r="U770" s="196"/>
      <c r="V770" s="196"/>
      <c r="W770" s="196"/>
      <c r="X770" s="196"/>
      <c r="Y770" s="196"/>
      <c r="Z770" s="196"/>
      <c r="AA770" s="196"/>
      <c r="AB770" s="196"/>
      <c r="AC770" s="196"/>
      <c r="AD770" s="196"/>
    </row>
    <row r="771" spans="1:30" ht="25.5" customHeight="1">
      <c r="C771" s="201" t="s">
        <v>35</v>
      </c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</row>
    <row r="772" spans="1:30" ht="7.5" customHeight="1"/>
    <row r="773" spans="1:30" ht="18.75" customHeight="1">
      <c r="I773" s="215" t="s">
        <v>36</v>
      </c>
      <c r="J773" s="215"/>
      <c r="K773" s="215"/>
      <c r="L773" s="215"/>
      <c r="M773" s="215"/>
      <c r="N773" s="215"/>
      <c r="O773" s="215"/>
      <c r="P773" s="215"/>
      <c r="S773" s="216" t="s">
        <v>37</v>
      </c>
      <c r="T773" s="216"/>
      <c r="U773" s="216"/>
      <c r="V773" s="216"/>
      <c r="W773" s="216"/>
      <c r="X773" s="216"/>
      <c r="Y773" s="216"/>
    </row>
    <row r="774" spans="1:30" ht="6.75" customHeight="1"/>
    <row r="775" spans="1:30" ht="14.25" customHeight="1">
      <c r="A775" s="211" t="s">
        <v>38</v>
      </c>
      <c r="B775" s="211"/>
      <c r="C775" s="211"/>
      <c r="D775" s="211"/>
      <c r="E775" s="211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</row>
    <row r="776" spans="1:30">
      <c r="B776" s="212" t="s">
        <v>39</v>
      </c>
      <c r="C776" s="212"/>
      <c r="D776" s="212"/>
      <c r="F776" s="212" t="s">
        <v>40</v>
      </c>
      <c r="G776" s="212"/>
      <c r="H776" s="212"/>
      <c r="I776" s="212"/>
      <c r="J776" s="212" t="s">
        <v>41</v>
      </c>
      <c r="K776" s="212"/>
      <c r="L776" s="212"/>
      <c r="N776" s="212" t="s">
        <v>42</v>
      </c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  <c r="AA776" s="212"/>
      <c r="AC776" s="213" t="s">
        <v>43</v>
      </c>
      <c r="AD776" s="213"/>
    </row>
    <row r="777" spans="1:30">
      <c r="B777" s="197" t="s">
        <v>808</v>
      </c>
      <c r="C777" s="197"/>
      <c r="D777" s="197"/>
      <c r="F777" s="197" t="s">
        <v>405</v>
      </c>
      <c r="G777" s="197"/>
      <c r="H777" s="197"/>
      <c r="I777" s="197"/>
      <c r="J777" s="197" t="s">
        <v>625</v>
      </c>
      <c r="K777" s="197"/>
      <c r="L777" s="197"/>
      <c r="N777" s="197" t="s">
        <v>626</v>
      </c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  <c r="AA777" s="197"/>
      <c r="AC777" s="209">
        <v>56532.6</v>
      </c>
      <c r="AD777" s="209"/>
    </row>
    <row r="778" spans="1:30">
      <c r="C778" s="63" t="s">
        <v>1</v>
      </c>
      <c r="G778" s="63" t="s">
        <v>1</v>
      </c>
      <c r="K778" s="63" t="s">
        <v>1</v>
      </c>
      <c r="O778" s="210" t="s">
        <v>676</v>
      </c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  <c r="AA778" s="210"/>
      <c r="AB778" s="210"/>
      <c r="AC778" s="214">
        <v>17.95</v>
      </c>
      <c r="AD778" s="214"/>
    </row>
    <row r="779" spans="1:30">
      <c r="C779" s="63" t="s">
        <v>1</v>
      </c>
      <c r="G779" s="63" t="s">
        <v>1</v>
      </c>
      <c r="K779" s="63" t="s">
        <v>1</v>
      </c>
      <c r="O779" s="210" t="s">
        <v>809</v>
      </c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  <c r="AA779" s="210"/>
      <c r="AB779" s="210"/>
      <c r="AC779" s="214">
        <v>2117.34</v>
      </c>
      <c r="AD779" s="214"/>
    </row>
    <row r="780" spans="1:30">
      <c r="C780" s="63" t="s">
        <v>1</v>
      </c>
      <c r="G780" s="63" t="s">
        <v>1</v>
      </c>
      <c r="K780" s="63" t="s">
        <v>1</v>
      </c>
      <c r="O780" s="210" t="s">
        <v>810</v>
      </c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  <c r="AA780" s="210"/>
      <c r="AB780" s="210"/>
      <c r="AC780" s="214">
        <v>391.98</v>
      </c>
      <c r="AD780" s="214"/>
    </row>
    <row r="781" spans="1:30">
      <c r="C781" s="63" t="s">
        <v>1</v>
      </c>
      <c r="G781" s="63" t="s">
        <v>1</v>
      </c>
      <c r="K781" s="63" t="s">
        <v>1</v>
      </c>
      <c r="O781" s="210" t="s">
        <v>676</v>
      </c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  <c r="AA781" s="210"/>
      <c r="AB781" s="210"/>
      <c r="AC781" s="214">
        <v>17.95</v>
      </c>
      <c r="AD781" s="214"/>
    </row>
    <row r="782" spans="1:30">
      <c r="C782" s="63" t="s">
        <v>1</v>
      </c>
      <c r="G782" s="63" t="s">
        <v>1</v>
      </c>
      <c r="K782" s="63" t="s">
        <v>1</v>
      </c>
      <c r="O782" s="210" t="s">
        <v>676</v>
      </c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  <c r="AA782" s="210"/>
      <c r="AB782" s="210"/>
      <c r="AC782" s="214">
        <v>17.95</v>
      </c>
      <c r="AD782" s="214"/>
    </row>
    <row r="783" spans="1:30">
      <c r="C783" s="63" t="s">
        <v>1</v>
      </c>
      <c r="G783" s="63" t="s">
        <v>1</v>
      </c>
      <c r="K783" s="63" t="s">
        <v>1</v>
      </c>
      <c r="O783" s="210" t="s">
        <v>811</v>
      </c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  <c r="AA783" s="210"/>
      <c r="AB783" s="210"/>
      <c r="AC783" s="214">
        <v>2304.2199999999998</v>
      </c>
      <c r="AD783" s="214"/>
    </row>
    <row r="784" spans="1:30">
      <c r="C784" s="63" t="s">
        <v>1</v>
      </c>
      <c r="G784" s="63" t="s">
        <v>1</v>
      </c>
      <c r="K784" s="63" t="s">
        <v>1</v>
      </c>
      <c r="O784" s="210" t="s">
        <v>812</v>
      </c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  <c r="AA784" s="210"/>
      <c r="AB784" s="210"/>
      <c r="AC784" s="214">
        <v>45500</v>
      </c>
      <c r="AD784" s="214"/>
    </row>
    <row r="785" spans="2:30">
      <c r="C785" s="63" t="s">
        <v>1</v>
      </c>
      <c r="G785" s="63" t="s">
        <v>1</v>
      </c>
      <c r="K785" s="63" t="s">
        <v>1</v>
      </c>
      <c r="O785" s="210" t="s">
        <v>813</v>
      </c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  <c r="AA785" s="210"/>
      <c r="AB785" s="210"/>
      <c r="AC785" s="214">
        <v>440.99</v>
      </c>
      <c r="AD785" s="214"/>
    </row>
    <row r="786" spans="2:30">
      <c r="C786" s="63" t="s">
        <v>1</v>
      </c>
      <c r="G786" s="63" t="s">
        <v>1</v>
      </c>
      <c r="K786" s="63" t="s">
        <v>1</v>
      </c>
      <c r="O786" s="210" t="s">
        <v>814</v>
      </c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  <c r="AA786" s="210"/>
      <c r="AB786" s="210"/>
      <c r="AC786" s="214">
        <v>901.3</v>
      </c>
      <c r="AD786" s="214"/>
    </row>
    <row r="787" spans="2:30">
      <c r="C787" s="63" t="s">
        <v>1</v>
      </c>
      <c r="G787" s="63" t="s">
        <v>1</v>
      </c>
      <c r="K787" s="63" t="s">
        <v>1</v>
      </c>
      <c r="O787" s="210" t="s">
        <v>815</v>
      </c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  <c r="AA787" s="210"/>
      <c r="AB787" s="210"/>
      <c r="AC787" s="214">
        <v>1216.06</v>
      </c>
      <c r="AD787" s="214"/>
    </row>
    <row r="788" spans="2:30">
      <c r="C788" s="63" t="s">
        <v>1</v>
      </c>
      <c r="G788" s="63" t="s">
        <v>1</v>
      </c>
      <c r="K788" s="63" t="s">
        <v>1</v>
      </c>
      <c r="O788" s="210" t="s">
        <v>676</v>
      </c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  <c r="AA788" s="210"/>
      <c r="AB788" s="210"/>
      <c r="AC788" s="214">
        <v>35.9</v>
      </c>
      <c r="AD788" s="214"/>
    </row>
    <row r="789" spans="2:30">
      <c r="C789" s="63" t="s">
        <v>1</v>
      </c>
      <c r="G789" s="63" t="s">
        <v>1</v>
      </c>
      <c r="K789" s="63" t="s">
        <v>1</v>
      </c>
      <c r="O789" s="210" t="s">
        <v>816</v>
      </c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  <c r="AA789" s="210"/>
      <c r="AB789" s="210"/>
      <c r="AC789" s="214">
        <v>27.5</v>
      </c>
      <c r="AD789" s="214"/>
    </row>
    <row r="790" spans="2:30">
      <c r="C790" s="63" t="s">
        <v>1</v>
      </c>
      <c r="G790" s="63" t="s">
        <v>1</v>
      </c>
      <c r="K790" s="63" t="s">
        <v>1</v>
      </c>
      <c r="O790" s="210" t="s">
        <v>817</v>
      </c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  <c r="AA790" s="210"/>
      <c r="AB790" s="210"/>
      <c r="AC790" s="214">
        <v>17.95</v>
      </c>
      <c r="AD790" s="214"/>
    </row>
    <row r="791" spans="2:30">
      <c r="C791" s="63" t="s">
        <v>1</v>
      </c>
      <c r="G791" s="63" t="s">
        <v>1</v>
      </c>
      <c r="K791" s="63" t="s">
        <v>1</v>
      </c>
      <c r="O791" s="210" t="s">
        <v>818</v>
      </c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  <c r="AA791" s="210"/>
      <c r="AB791" s="210"/>
      <c r="AC791" s="214">
        <v>1884.71</v>
      </c>
      <c r="AD791" s="214"/>
    </row>
    <row r="792" spans="2:30">
      <c r="C792" s="63" t="s">
        <v>1</v>
      </c>
      <c r="G792" s="63" t="s">
        <v>1</v>
      </c>
      <c r="K792" s="63" t="s">
        <v>1</v>
      </c>
      <c r="O792" s="210" t="s">
        <v>630</v>
      </c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  <c r="AA792" s="210"/>
      <c r="AB792" s="210"/>
      <c r="AC792" s="214">
        <v>1640.8</v>
      </c>
      <c r="AD792" s="214"/>
    </row>
    <row r="793" spans="2:30">
      <c r="B793" s="197" t="s">
        <v>819</v>
      </c>
      <c r="C793" s="197"/>
      <c r="D793" s="197"/>
      <c r="F793" s="197" t="s">
        <v>405</v>
      </c>
      <c r="G793" s="197"/>
      <c r="H793" s="197"/>
      <c r="I793" s="197"/>
      <c r="J793" s="197" t="s">
        <v>635</v>
      </c>
      <c r="K793" s="197"/>
      <c r="L793" s="197"/>
      <c r="N793" s="197" t="s">
        <v>636</v>
      </c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197"/>
      <c r="Z793" s="197"/>
      <c r="AA793" s="197"/>
      <c r="AC793" s="209">
        <v>49.39</v>
      </c>
      <c r="AD793" s="209"/>
    </row>
    <row r="794" spans="2:30">
      <c r="C794" s="63" t="s">
        <v>1</v>
      </c>
      <c r="G794" s="63" t="s">
        <v>1</v>
      </c>
      <c r="K794" s="63" t="s">
        <v>1</v>
      </c>
      <c r="O794" s="210" t="s">
        <v>757</v>
      </c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  <c r="AA794" s="210"/>
      <c r="AB794" s="210"/>
    </row>
    <row r="795" spans="2:30">
      <c r="B795" s="197" t="s">
        <v>820</v>
      </c>
      <c r="C795" s="197"/>
      <c r="D795" s="197"/>
      <c r="F795" s="197" t="s">
        <v>405</v>
      </c>
      <c r="G795" s="197"/>
      <c r="H795" s="197"/>
      <c r="I795" s="197"/>
      <c r="J795" s="197" t="s">
        <v>821</v>
      </c>
      <c r="K795" s="197"/>
      <c r="L795" s="197"/>
      <c r="N795" s="197" t="s">
        <v>822</v>
      </c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197"/>
      <c r="Z795" s="197"/>
      <c r="AA795" s="197"/>
      <c r="AC795" s="209">
        <v>115</v>
      </c>
      <c r="AD795" s="209"/>
    </row>
    <row r="796" spans="2:30">
      <c r="C796" s="63" t="s">
        <v>1</v>
      </c>
      <c r="G796" s="63" t="s">
        <v>1</v>
      </c>
      <c r="K796" s="63" t="s">
        <v>1</v>
      </c>
      <c r="O796" s="210" t="s">
        <v>823</v>
      </c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  <c r="AA796" s="210"/>
      <c r="AB796" s="210"/>
    </row>
    <row r="797" spans="2:30">
      <c r="B797" s="197" t="s">
        <v>824</v>
      </c>
      <c r="C797" s="197"/>
      <c r="D797" s="197"/>
      <c r="F797" s="197" t="s">
        <v>405</v>
      </c>
      <c r="G797" s="197"/>
      <c r="H797" s="197"/>
      <c r="I797" s="197"/>
      <c r="J797" s="197" t="s">
        <v>825</v>
      </c>
      <c r="K797" s="197"/>
      <c r="L797" s="197"/>
      <c r="N797" s="197" t="s">
        <v>826</v>
      </c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197"/>
      <c r="Z797" s="197"/>
      <c r="AA797" s="197"/>
      <c r="AC797" s="209">
        <v>150</v>
      </c>
      <c r="AD797" s="209"/>
    </row>
    <row r="798" spans="2:30">
      <c r="C798" s="63" t="s">
        <v>1</v>
      </c>
      <c r="G798" s="63" t="s">
        <v>1</v>
      </c>
      <c r="K798" s="63" t="s">
        <v>1</v>
      </c>
      <c r="O798" s="210" t="s">
        <v>774</v>
      </c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  <c r="AA798" s="210"/>
      <c r="AB798" s="210"/>
    </row>
    <row r="799" spans="2:30">
      <c r="B799" s="197" t="s">
        <v>827</v>
      </c>
      <c r="C799" s="197"/>
      <c r="D799" s="197"/>
      <c r="F799" s="197" t="s">
        <v>405</v>
      </c>
      <c r="G799" s="197"/>
      <c r="H799" s="197"/>
      <c r="I799" s="197"/>
      <c r="J799" s="197" t="s">
        <v>828</v>
      </c>
      <c r="K799" s="197"/>
      <c r="L799" s="197"/>
      <c r="N799" s="197" t="s">
        <v>829</v>
      </c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197"/>
      <c r="Z799" s="197"/>
      <c r="AA799" s="197"/>
      <c r="AC799" s="209">
        <v>2465.38</v>
      </c>
      <c r="AD799" s="209"/>
    </row>
    <row r="800" spans="2:30">
      <c r="C800" s="63" t="s">
        <v>1</v>
      </c>
      <c r="G800" s="63" t="s">
        <v>1</v>
      </c>
      <c r="K800" s="63" t="s">
        <v>1</v>
      </c>
      <c r="O800" s="210" t="s">
        <v>830</v>
      </c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  <c r="AA800" s="210"/>
      <c r="AB800" s="210"/>
    </row>
    <row r="801" spans="2:30">
      <c r="B801" s="197" t="s">
        <v>831</v>
      </c>
      <c r="C801" s="197"/>
      <c r="D801" s="197"/>
      <c r="F801" s="197" t="s">
        <v>405</v>
      </c>
      <c r="G801" s="197"/>
      <c r="H801" s="197"/>
      <c r="I801" s="197"/>
      <c r="J801" s="197" t="s">
        <v>832</v>
      </c>
      <c r="K801" s="197"/>
      <c r="L801" s="197"/>
      <c r="N801" s="197" t="s">
        <v>833</v>
      </c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197"/>
      <c r="Z801" s="197"/>
      <c r="AA801" s="197"/>
      <c r="AC801" s="209">
        <v>150</v>
      </c>
      <c r="AD801" s="209"/>
    </row>
    <row r="802" spans="2:30">
      <c r="C802" s="63" t="s">
        <v>1</v>
      </c>
      <c r="G802" s="63" t="s">
        <v>1</v>
      </c>
      <c r="K802" s="63" t="s">
        <v>1</v>
      </c>
      <c r="O802" s="210" t="s">
        <v>834</v>
      </c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  <c r="AA802" s="210"/>
      <c r="AB802" s="210"/>
    </row>
    <row r="803" spans="2:30">
      <c r="B803" s="197" t="s">
        <v>835</v>
      </c>
      <c r="C803" s="197"/>
      <c r="D803" s="197"/>
      <c r="F803" s="197" t="s">
        <v>405</v>
      </c>
      <c r="G803" s="197"/>
      <c r="H803" s="197"/>
      <c r="I803" s="197"/>
      <c r="J803" s="197" t="s">
        <v>836</v>
      </c>
      <c r="K803" s="197"/>
      <c r="L803" s="197"/>
      <c r="N803" s="197" t="s">
        <v>837</v>
      </c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197"/>
      <c r="Z803" s="197"/>
      <c r="AA803" s="197"/>
      <c r="AC803" s="209">
        <v>41157.01</v>
      </c>
      <c r="AD803" s="209"/>
    </row>
    <row r="804" spans="2:30">
      <c r="C804" s="63" t="s">
        <v>1</v>
      </c>
      <c r="G804" s="63" t="s">
        <v>1</v>
      </c>
      <c r="K804" s="63" t="s">
        <v>1</v>
      </c>
      <c r="O804" s="210" t="s">
        <v>838</v>
      </c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  <c r="AA804" s="210"/>
      <c r="AB804" s="210"/>
      <c r="AC804" s="214">
        <v>165</v>
      </c>
      <c r="AD804" s="214"/>
    </row>
    <row r="805" spans="2:30">
      <c r="C805" s="63" t="s">
        <v>1</v>
      </c>
      <c r="G805" s="63" t="s">
        <v>1</v>
      </c>
      <c r="K805" s="63" t="s">
        <v>1</v>
      </c>
      <c r="O805" s="210" t="s">
        <v>838</v>
      </c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  <c r="AA805" s="210"/>
      <c r="AB805" s="210"/>
      <c r="AC805" s="214">
        <v>1137.5</v>
      </c>
      <c r="AD805" s="214"/>
    </row>
    <row r="806" spans="2:30">
      <c r="C806" s="63" t="s">
        <v>1</v>
      </c>
      <c r="G806" s="63" t="s">
        <v>1</v>
      </c>
      <c r="K806" s="63" t="s">
        <v>1</v>
      </c>
      <c r="O806" s="210" t="s">
        <v>838</v>
      </c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  <c r="AA806" s="210"/>
      <c r="AB806" s="210"/>
      <c r="AC806" s="214">
        <v>4704.6499999999996</v>
      </c>
      <c r="AD806" s="214"/>
    </row>
    <row r="807" spans="2:30">
      <c r="C807" s="63" t="s">
        <v>1</v>
      </c>
      <c r="G807" s="63" t="s">
        <v>1</v>
      </c>
      <c r="K807" s="63" t="s">
        <v>1</v>
      </c>
      <c r="O807" s="210" t="s">
        <v>838</v>
      </c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  <c r="AA807" s="210"/>
      <c r="AB807" s="210"/>
      <c r="AC807" s="214">
        <v>82.5</v>
      </c>
      <c r="AD807" s="214"/>
    </row>
    <row r="808" spans="2:30">
      <c r="C808" s="63" t="s">
        <v>1</v>
      </c>
      <c r="G808" s="63" t="s">
        <v>1</v>
      </c>
      <c r="K808" s="63" t="s">
        <v>1</v>
      </c>
      <c r="O808" s="210" t="s">
        <v>838</v>
      </c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  <c r="AA808" s="210"/>
      <c r="AB808" s="210"/>
      <c r="AC808" s="214">
        <v>165</v>
      </c>
      <c r="AD808" s="214"/>
    </row>
    <row r="809" spans="2:30">
      <c r="C809" s="63" t="s">
        <v>1</v>
      </c>
      <c r="G809" s="63" t="s">
        <v>1</v>
      </c>
      <c r="K809" s="63" t="s">
        <v>1</v>
      </c>
      <c r="O809" s="210" t="s">
        <v>838</v>
      </c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  <c r="AA809" s="210"/>
      <c r="AB809" s="210"/>
      <c r="AC809" s="214">
        <v>3753.28</v>
      </c>
      <c r="AD809" s="214"/>
    </row>
    <row r="810" spans="2:30">
      <c r="C810" s="63" t="s">
        <v>1</v>
      </c>
      <c r="G810" s="63" t="s">
        <v>1</v>
      </c>
      <c r="K810" s="63" t="s">
        <v>1</v>
      </c>
      <c r="O810" s="210" t="s">
        <v>838</v>
      </c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  <c r="AA810" s="210"/>
      <c r="AB810" s="210"/>
      <c r="AC810" s="214">
        <v>2157.65</v>
      </c>
      <c r="AD810" s="214"/>
    </row>
    <row r="811" spans="2:30">
      <c r="C811" s="63" t="s">
        <v>1</v>
      </c>
      <c r="G811" s="63" t="s">
        <v>1</v>
      </c>
      <c r="K811" s="63" t="s">
        <v>1</v>
      </c>
      <c r="O811" s="210" t="s">
        <v>838</v>
      </c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  <c r="AA811" s="210"/>
      <c r="AB811" s="210"/>
      <c r="AC811" s="214">
        <v>2201.25</v>
      </c>
      <c r="AD811" s="214"/>
    </row>
    <row r="812" spans="2:30">
      <c r="C812" s="63" t="s">
        <v>1</v>
      </c>
      <c r="G812" s="63" t="s">
        <v>1</v>
      </c>
      <c r="K812" s="63" t="s">
        <v>1</v>
      </c>
      <c r="O812" s="210" t="s">
        <v>838</v>
      </c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  <c r="AA812" s="210"/>
      <c r="AB812" s="210"/>
      <c r="AC812" s="214">
        <v>2814.09</v>
      </c>
      <c r="AD812" s="214"/>
    </row>
    <row r="813" spans="2:30">
      <c r="C813" s="63" t="s">
        <v>1</v>
      </c>
      <c r="G813" s="63" t="s">
        <v>1</v>
      </c>
      <c r="K813" s="63" t="s">
        <v>1</v>
      </c>
      <c r="O813" s="210" t="s">
        <v>838</v>
      </c>
      <c r="P813" s="210"/>
      <c r="Q813" s="210"/>
      <c r="R813" s="210"/>
      <c r="S813" s="210"/>
      <c r="T813" s="210"/>
      <c r="U813" s="210"/>
      <c r="V813" s="210"/>
      <c r="W813" s="210"/>
      <c r="X813" s="210"/>
      <c r="Y813" s="210"/>
      <c r="Z813" s="210"/>
      <c r="AA813" s="210"/>
      <c r="AB813" s="210"/>
      <c r="AC813" s="214">
        <v>2970</v>
      </c>
      <c r="AD813" s="214"/>
    </row>
    <row r="814" spans="2:30">
      <c r="C814" s="63" t="s">
        <v>1</v>
      </c>
      <c r="G814" s="63" t="s">
        <v>1</v>
      </c>
      <c r="K814" s="63" t="s">
        <v>1</v>
      </c>
      <c r="O814" s="210" t="s">
        <v>838</v>
      </c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  <c r="AA814" s="210"/>
      <c r="AB814" s="210"/>
      <c r="AC814" s="214">
        <v>165</v>
      </c>
      <c r="AD814" s="214"/>
    </row>
    <row r="815" spans="2:30">
      <c r="C815" s="63" t="s">
        <v>1</v>
      </c>
      <c r="G815" s="63" t="s">
        <v>1</v>
      </c>
      <c r="K815" s="63" t="s">
        <v>1</v>
      </c>
      <c r="O815" s="210" t="s">
        <v>838</v>
      </c>
      <c r="P815" s="210"/>
      <c r="Q815" s="210"/>
      <c r="R815" s="210"/>
      <c r="S815" s="210"/>
      <c r="T815" s="210"/>
      <c r="U815" s="210"/>
      <c r="V815" s="210"/>
      <c r="W815" s="210"/>
      <c r="X815" s="210"/>
      <c r="Y815" s="210"/>
      <c r="Z815" s="210"/>
      <c r="AA815" s="210"/>
      <c r="AB815" s="210"/>
      <c r="AC815" s="214">
        <v>230</v>
      </c>
      <c r="AD815" s="214"/>
    </row>
    <row r="816" spans="2:30">
      <c r="C816" s="63" t="s">
        <v>1</v>
      </c>
      <c r="G816" s="63" t="s">
        <v>1</v>
      </c>
      <c r="K816" s="63" t="s">
        <v>1</v>
      </c>
      <c r="O816" s="210" t="s">
        <v>838</v>
      </c>
      <c r="P816" s="210"/>
      <c r="Q816" s="210"/>
      <c r="R816" s="210"/>
      <c r="S816" s="210"/>
      <c r="T816" s="210"/>
      <c r="U816" s="210"/>
      <c r="V816" s="210"/>
      <c r="W816" s="210"/>
      <c r="X816" s="210"/>
      <c r="Y816" s="210"/>
      <c r="Z816" s="210"/>
      <c r="AA816" s="210"/>
      <c r="AB816" s="210"/>
      <c r="AC816" s="214">
        <v>4467.6499999999996</v>
      </c>
      <c r="AD816" s="214"/>
    </row>
    <row r="817" spans="1:30">
      <c r="C817" s="63" t="s">
        <v>1</v>
      </c>
      <c r="G817" s="63" t="s">
        <v>1</v>
      </c>
      <c r="K817" s="63" t="s">
        <v>1</v>
      </c>
      <c r="O817" s="210" t="s">
        <v>838</v>
      </c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  <c r="AA817" s="210"/>
      <c r="AB817" s="210"/>
      <c r="AC817" s="214">
        <v>4920</v>
      </c>
      <c r="AD817" s="214"/>
    </row>
    <row r="818" spans="1:30">
      <c r="C818" s="63" t="s">
        <v>1</v>
      </c>
      <c r="G818" s="63" t="s">
        <v>1</v>
      </c>
      <c r="K818" s="63" t="s">
        <v>1</v>
      </c>
      <c r="O818" s="210" t="s">
        <v>838</v>
      </c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  <c r="AA818" s="210"/>
      <c r="AB818" s="210"/>
      <c r="AC818" s="214">
        <v>11223.44</v>
      </c>
      <c r="AD818" s="214"/>
    </row>
    <row r="819" spans="1:30">
      <c r="B819" s="197" t="s">
        <v>839</v>
      </c>
      <c r="C819" s="197"/>
      <c r="D819" s="197"/>
      <c r="F819" s="197" t="s">
        <v>405</v>
      </c>
      <c r="G819" s="197"/>
      <c r="H819" s="197"/>
      <c r="I819" s="197"/>
      <c r="J819" s="197" t="s">
        <v>840</v>
      </c>
      <c r="K819" s="197"/>
      <c r="L819" s="197"/>
      <c r="N819" s="197" t="s">
        <v>841</v>
      </c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  <c r="AA819" s="197"/>
      <c r="AC819" s="209">
        <v>51</v>
      </c>
      <c r="AD819" s="209"/>
    </row>
    <row r="820" spans="1:30">
      <c r="C820" s="63" t="s">
        <v>1</v>
      </c>
      <c r="G820" s="63" t="s">
        <v>1</v>
      </c>
      <c r="K820" s="63" t="s">
        <v>1</v>
      </c>
      <c r="O820" s="210" t="s">
        <v>842</v>
      </c>
      <c r="P820" s="210"/>
      <c r="Q820" s="210"/>
      <c r="R820" s="210"/>
      <c r="S820" s="210"/>
      <c r="T820" s="210"/>
      <c r="U820" s="210"/>
      <c r="V820" s="210"/>
      <c r="W820" s="210"/>
      <c r="X820" s="210"/>
      <c r="Y820" s="210"/>
      <c r="Z820" s="210"/>
      <c r="AA820" s="210"/>
      <c r="AB820" s="210"/>
    </row>
    <row r="821" spans="1:30">
      <c r="B821" s="197" t="s">
        <v>843</v>
      </c>
      <c r="C821" s="197"/>
      <c r="D821" s="197"/>
      <c r="F821" s="197" t="s">
        <v>405</v>
      </c>
      <c r="G821" s="197"/>
      <c r="H821" s="197"/>
      <c r="I821" s="197"/>
      <c r="J821" s="197" t="s">
        <v>844</v>
      </c>
      <c r="K821" s="197"/>
      <c r="L821" s="197"/>
      <c r="N821" s="197" t="s">
        <v>845</v>
      </c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  <c r="AA821" s="197"/>
      <c r="AC821" s="209">
        <v>49.4</v>
      </c>
      <c r="AD821" s="209"/>
    </row>
    <row r="822" spans="1:30">
      <c r="C822" s="63" t="s">
        <v>1</v>
      </c>
      <c r="G822" s="63" t="s">
        <v>1</v>
      </c>
      <c r="K822" s="63" t="s">
        <v>1</v>
      </c>
      <c r="O822" s="210" t="s">
        <v>846</v>
      </c>
      <c r="P822" s="210"/>
      <c r="Q822" s="210"/>
      <c r="R822" s="210"/>
      <c r="S822" s="210"/>
      <c r="T822" s="210"/>
      <c r="U822" s="210"/>
      <c r="V822" s="210"/>
      <c r="W822" s="210"/>
      <c r="X822" s="210"/>
      <c r="Y822" s="210"/>
      <c r="Z822" s="210"/>
      <c r="AA822" s="210"/>
      <c r="AB822" s="210"/>
    </row>
    <row r="823" spans="1:30">
      <c r="B823" s="197" t="s">
        <v>847</v>
      </c>
      <c r="C823" s="197"/>
      <c r="D823" s="197"/>
      <c r="F823" s="197" t="s">
        <v>405</v>
      </c>
      <c r="G823" s="197"/>
      <c r="H823" s="197"/>
      <c r="I823" s="197"/>
      <c r="J823" s="197" t="s">
        <v>848</v>
      </c>
      <c r="K823" s="197"/>
      <c r="L823" s="197"/>
      <c r="N823" s="197" t="s">
        <v>849</v>
      </c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197"/>
      <c r="Z823" s="197"/>
      <c r="AA823" s="197"/>
      <c r="AC823" s="209">
        <v>333.15</v>
      </c>
      <c r="AD823" s="209"/>
    </row>
    <row r="824" spans="1:30">
      <c r="C824" s="63" t="s">
        <v>1</v>
      </c>
      <c r="G824" s="63" t="s">
        <v>1</v>
      </c>
      <c r="K824" s="63" t="s">
        <v>1</v>
      </c>
      <c r="O824" s="210" t="s">
        <v>850</v>
      </c>
      <c r="P824" s="210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  <c r="AA824" s="210"/>
      <c r="AB824" s="210"/>
      <c r="AC824" s="214">
        <v>24.95</v>
      </c>
      <c r="AD824" s="214"/>
    </row>
    <row r="825" spans="1:30">
      <c r="C825" s="63" t="s">
        <v>1</v>
      </c>
      <c r="G825" s="63" t="s">
        <v>1</v>
      </c>
      <c r="K825" s="63" t="s">
        <v>1</v>
      </c>
      <c r="O825" s="210" t="s">
        <v>851</v>
      </c>
      <c r="P825" s="210"/>
      <c r="Q825" s="210"/>
      <c r="R825" s="210"/>
      <c r="S825" s="210"/>
      <c r="T825" s="210"/>
      <c r="U825" s="210"/>
      <c r="V825" s="210"/>
      <c r="W825" s="210"/>
      <c r="X825" s="210"/>
      <c r="Y825" s="210"/>
      <c r="Z825" s="210"/>
      <c r="AA825" s="210"/>
      <c r="AB825" s="210"/>
      <c r="AC825" s="214">
        <v>206.25</v>
      </c>
      <c r="AD825" s="214"/>
    </row>
    <row r="826" spans="1:30">
      <c r="C826" s="63" t="s">
        <v>1</v>
      </c>
      <c r="G826" s="63" t="s">
        <v>1</v>
      </c>
      <c r="K826" s="63" t="s">
        <v>1</v>
      </c>
      <c r="O826" s="210" t="s">
        <v>852</v>
      </c>
      <c r="P826" s="210"/>
      <c r="Q826" s="210"/>
      <c r="R826" s="210"/>
      <c r="S826" s="210"/>
      <c r="T826" s="210"/>
      <c r="U826" s="210"/>
      <c r="V826" s="210"/>
      <c r="W826" s="210"/>
      <c r="X826" s="210"/>
      <c r="Y826" s="210"/>
      <c r="Z826" s="210"/>
      <c r="AA826" s="210"/>
      <c r="AB826" s="210"/>
      <c r="AC826" s="214">
        <v>101.95</v>
      </c>
      <c r="AD826" s="214"/>
    </row>
    <row r="827" spans="1:30">
      <c r="B827" s="197" t="s">
        <v>853</v>
      </c>
      <c r="C827" s="197"/>
      <c r="D827" s="197"/>
      <c r="F827" s="197" t="s">
        <v>405</v>
      </c>
      <c r="G827" s="197"/>
      <c r="H827" s="197"/>
      <c r="I827" s="197"/>
      <c r="J827" s="197" t="s">
        <v>854</v>
      </c>
      <c r="K827" s="197"/>
      <c r="L827" s="197"/>
      <c r="N827" s="197" t="s">
        <v>855</v>
      </c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197"/>
      <c r="Z827" s="197"/>
      <c r="AA827" s="197"/>
      <c r="AC827" s="209">
        <v>51.63</v>
      </c>
      <c r="AD827" s="209"/>
    </row>
    <row r="828" spans="1:30">
      <c r="C828" s="63" t="s">
        <v>1</v>
      </c>
      <c r="G828" s="63" t="s">
        <v>1</v>
      </c>
      <c r="K828" s="63" t="s">
        <v>1</v>
      </c>
      <c r="O828" s="210" t="s">
        <v>757</v>
      </c>
      <c r="P828" s="210"/>
      <c r="Q828" s="210"/>
      <c r="R828" s="210"/>
      <c r="S828" s="210"/>
      <c r="T828" s="210"/>
      <c r="U828" s="210"/>
      <c r="V828" s="210"/>
      <c r="W828" s="210"/>
      <c r="X828" s="210"/>
      <c r="Y828" s="210"/>
      <c r="Z828" s="210"/>
      <c r="AA828" s="210"/>
      <c r="AB828" s="210"/>
    </row>
    <row r="829" spans="1:30" ht="21.75" customHeight="1"/>
    <row r="830" spans="1:30" ht="12" customHeight="1"/>
    <row r="831" spans="1:30" ht="13.5" customHeight="1">
      <c r="A831" s="195" t="s">
        <v>115</v>
      </c>
      <c r="B831" s="195"/>
      <c r="C831" s="195"/>
      <c r="D831" s="195"/>
      <c r="E831" s="195"/>
      <c r="F831" s="195"/>
      <c r="G831" s="195"/>
      <c r="H831" s="195"/>
      <c r="I831" s="195"/>
      <c r="J831" s="195"/>
      <c r="K831" s="195"/>
      <c r="L831" s="195"/>
      <c r="M831" s="195"/>
      <c r="R831" s="196" t="s">
        <v>856</v>
      </c>
      <c r="S831" s="196"/>
      <c r="T831" s="196"/>
      <c r="U831" s="196"/>
      <c r="V831" s="196"/>
      <c r="W831" s="196"/>
      <c r="X831" s="196"/>
      <c r="Y831" s="196"/>
      <c r="Z831" s="196"/>
      <c r="AA831" s="196"/>
      <c r="AB831" s="196"/>
      <c r="AC831" s="196"/>
      <c r="AD831" s="196"/>
    </row>
    <row r="832" spans="1:30" ht="25.5" customHeight="1">
      <c r="C832" s="201" t="s">
        <v>35</v>
      </c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</row>
    <row r="833" spans="1:30" ht="7.5" customHeight="1"/>
    <row r="834" spans="1:30" ht="18.75" customHeight="1">
      <c r="I834" s="215" t="s">
        <v>36</v>
      </c>
      <c r="J834" s="215"/>
      <c r="K834" s="215"/>
      <c r="L834" s="215"/>
      <c r="M834" s="215"/>
      <c r="N834" s="215"/>
      <c r="O834" s="215"/>
      <c r="P834" s="215"/>
      <c r="S834" s="216" t="s">
        <v>37</v>
      </c>
      <c r="T834" s="216"/>
      <c r="U834" s="216"/>
      <c r="V834" s="216"/>
      <c r="W834" s="216"/>
      <c r="X834" s="216"/>
      <c r="Y834" s="216"/>
    </row>
    <row r="835" spans="1:30" ht="6.75" customHeight="1"/>
    <row r="836" spans="1:30" ht="14.25" customHeight="1">
      <c r="A836" s="211" t="s">
        <v>38</v>
      </c>
      <c r="B836" s="211"/>
      <c r="C836" s="211"/>
      <c r="D836" s="211"/>
      <c r="E836" s="211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</row>
    <row r="837" spans="1:30">
      <c r="B837" s="212" t="s">
        <v>39</v>
      </c>
      <c r="C837" s="212"/>
      <c r="D837" s="212"/>
      <c r="F837" s="212" t="s">
        <v>40</v>
      </c>
      <c r="G837" s="212"/>
      <c r="H837" s="212"/>
      <c r="I837" s="212"/>
      <c r="J837" s="212" t="s">
        <v>41</v>
      </c>
      <c r="K837" s="212"/>
      <c r="L837" s="212"/>
      <c r="N837" s="212" t="s">
        <v>42</v>
      </c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  <c r="AA837" s="212"/>
      <c r="AC837" s="213" t="s">
        <v>43</v>
      </c>
      <c r="AD837" s="213"/>
    </row>
    <row r="838" spans="1:30">
      <c r="B838" s="197" t="s">
        <v>857</v>
      </c>
      <c r="C838" s="197"/>
      <c r="D838" s="197"/>
      <c r="F838" s="197" t="s">
        <v>405</v>
      </c>
      <c r="G838" s="197"/>
      <c r="H838" s="197"/>
      <c r="I838" s="197"/>
      <c r="J838" s="197" t="s">
        <v>858</v>
      </c>
      <c r="K838" s="197"/>
      <c r="L838" s="197"/>
      <c r="N838" s="197" t="s">
        <v>859</v>
      </c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197"/>
      <c r="Z838" s="197"/>
      <c r="AA838" s="197"/>
      <c r="AC838" s="209">
        <v>49.99</v>
      </c>
      <c r="AD838" s="209"/>
    </row>
    <row r="839" spans="1:30">
      <c r="C839" s="63" t="s">
        <v>1</v>
      </c>
      <c r="G839" s="63" t="s">
        <v>1</v>
      </c>
      <c r="K839" s="63" t="s">
        <v>1</v>
      </c>
      <c r="O839" s="210" t="s">
        <v>860</v>
      </c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  <c r="AA839" s="210"/>
      <c r="AB839" s="210"/>
    </row>
    <row r="840" spans="1:30">
      <c r="B840" s="197" t="s">
        <v>861</v>
      </c>
      <c r="C840" s="197"/>
      <c r="D840" s="197"/>
      <c r="F840" s="197" t="s">
        <v>405</v>
      </c>
      <c r="G840" s="197"/>
      <c r="H840" s="197"/>
      <c r="I840" s="197"/>
      <c r="J840" s="197" t="s">
        <v>862</v>
      </c>
      <c r="K840" s="197"/>
      <c r="L840" s="197"/>
      <c r="N840" s="197" t="s">
        <v>863</v>
      </c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197"/>
      <c r="Z840" s="197"/>
      <c r="AA840" s="197"/>
      <c r="AC840" s="209">
        <v>140</v>
      </c>
      <c r="AD840" s="209"/>
    </row>
    <row r="841" spans="1:30">
      <c r="C841" s="63" t="s">
        <v>1</v>
      </c>
      <c r="G841" s="63" t="s">
        <v>1</v>
      </c>
      <c r="K841" s="63" t="s">
        <v>1</v>
      </c>
      <c r="O841" s="210" t="s">
        <v>864</v>
      </c>
      <c r="P841" s="210"/>
      <c r="Q841" s="210"/>
      <c r="R841" s="210"/>
      <c r="S841" s="210"/>
      <c r="T841" s="210"/>
      <c r="U841" s="210"/>
      <c r="V841" s="210"/>
      <c r="W841" s="210"/>
      <c r="X841" s="210"/>
      <c r="Y841" s="210"/>
      <c r="Z841" s="210"/>
      <c r="AA841" s="210"/>
      <c r="AB841" s="210"/>
    </row>
    <row r="842" spans="1:30">
      <c r="B842" s="197" t="s">
        <v>865</v>
      </c>
      <c r="C842" s="197"/>
      <c r="D842" s="197"/>
      <c r="F842" s="197" t="s">
        <v>405</v>
      </c>
      <c r="G842" s="197"/>
      <c r="H842" s="197"/>
      <c r="I842" s="197"/>
      <c r="J842" s="197" t="s">
        <v>866</v>
      </c>
      <c r="K842" s="197"/>
      <c r="L842" s="197"/>
      <c r="N842" s="197" t="s">
        <v>867</v>
      </c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197"/>
      <c r="Z842" s="197"/>
      <c r="AA842" s="197"/>
      <c r="AC842" s="209">
        <v>132.83000000000001</v>
      </c>
      <c r="AD842" s="209"/>
    </row>
    <row r="843" spans="1:30">
      <c r="C843" s="63" t="s">
        <v>1</v>
      </c>
      <c r="G843" s="63" t="s">
        <v>1</v>
      </c>
      <c r="K843" s="63" t="s">
        <v>1</v>
      </c>
      <c r="O843" s="210" t="s">
        <v>659</v>
      </c>
      <c r="P843" s="210"/>
      <c r="Q843" s="210"/>
      <c r="R843" s="210"/>
      <c r="S843" s="210"/>
      <c r="T843" s="210"/>
      <c r="U843" s="210"/>
      <c r="V843" s="210"/>
      <c r="W843" s="210"/>
      <c r="X843" s="210"/>
      <c r="Y843" s="210"/>
      <c r="Z843" s="210"/>
      <c r="AA843" s="210"/>
      <c r="AB843" s="210"/>
      <c r="AC843" s="214">
        <v>22.77</v>
      </c>
      <c r="AD843" s="214"/>
    </row>
    <row r="844" spans="1:30">
      <c r="C844" s="63" t="s">
        <v>1</v>
      </c>
      <c r="G844" s="63" t="s">
        <v>1</v>
      </c>
      <c r="K844" s="63" t="s">
        <v>1</v>
      </c>
      <c r="O844" s="210" t="s">
        <v>659</v>
      </c>
      <c r="P844" s="210"/>
      <c r="Q844" s="210"/>
      <c r="R844" s="210"/>
      <c r="S844" s="210"/>
      <c r="T844" s="210"/>
      <c r="U844" s="210"/>
      <c r="V844" s="210"/>
      <c r="W844" s="210"/>
      <c r="X844" s="210"/>
      <c r="Y844" s="210"/>
      <c r="Z844" s="210"/>
      <c r="AA844" s="210"/>
      <c r="AB844" s="210"/>
      <c r="AC844" s="214">
        <v>39.56</v>
      </c>
      <c r="AD844" s="214"/>
    </row>
    <row r="845" spans="1:30">
      <c r="C845" s="63" t="s">
        <v>1</v>
      </c>
      <c r="G845" s="63" t="s">
        <v>1</v>
      </c>
      <c r="K845" s="63" t="s">
        <v>1</v>
      </c>
      <c r="O845" s="210" t="s">
        <v>660</v>
      </c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  <c r="AA845" s="210"/>
      <c r="AB845" s="210"/>
      <c r="AC845" s="214">
        <v>70.5</v>
      </c>
      <c r="AD845" s="214"/>
    </row>
    <row r="846" spans="1:30">
      <c r="B846" s="197" t="s">
        <v>868</v>
      </c>
      <c r="C846" s="197"/>
      <c r="D846" s="197"/>
      <c r="F846" s="197" t="s">
        <v>405</v>
      </c>
      <c r="G846" s="197"/>
      <c r="H846" s="197"/>
      <c r="I846" s="197"/>
      <c r="J846" s="197" t="s">
        <v>869</v>
      </c>
      <c r="K846" s="197"/>
      <c r="L846" s="197"/>
      <c r="N846" s="197" t="s">
        <v>870</v>
      </c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197"/>
      <c r="Z846" s="197"/>
      <c r="AA846" s="197"/>
      <c r="AC846" s="209">
        <v>150</v>
      </c>
      <c r="AD846" s="209"/>
    </row>
    <row r="847" spans="1:30">
      <c r="C847" s="63" t="s">
        <v>1</v>
      </c>
      <c r="G847" s="63" t="s">
        <v>1</v>
      </c>
      <c r="K847" s="63" t="s">
        <v>1</v>
      </c>
      <c r="O847" s="210" t="s">
        <v>871</v>
      </c>
      <c r="P847" s="210"/>
      <c r="Q847" s="210"/>
      <c r="R847" s="210"/>
      <c r="S847" s="210"/>
      <c r="T847" s="210"/>
      <c r="U847" s="210"/>
      <c r="V847" s="210"/>
      <c r="W847" s="210"/>
      <c r="X847" s="210"/>
      <c r="Y847" s="210"/>
      <c r="Z847" s="210"/>
      <c r="AA847" s="210"/>
      <c r="AB847" s="210"/>
    </row>
    <row r="848" spans="1:30">
      <c r="B848" s="197" t="s">
        <v>872</v>
      </c>
      <c r="C848" s="197"/>
      <c r="D848" s="197"/>
      <c r="F848" s="197" t="s">
        <v>405</v>
      </c>
      <c r="G848" s="197"/>
      <c r="H848" s="197"/>
      <c r="I848" s="197"/>
      <c r="J848" s="197" t="s">
        <v>873</v>
      </c>
      <c r="K848" s="197"/>
      <c r="L848" s="197"/>
      <c r="N848" s="197" t="s">
        <v>874</v>
      </c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197"/>
      <c r="Z848" s="197"/>
      <c r="AA848" s="197"/>
      <c r="AC848" s="209">
        <v>225</v>
      </c>
      <c r="AD848" s="209"/>
    </row>
    <row r="849" spans="2:30">
      <c r="C849" s="63" t="s">
        <v>1</v>
      </c>
      <c r="G849" s="63" t="s">
        <v>1</v>
      </c>
      <c r="K849" s="63" t="s">
        <v>1</v>
      </c>
      <c r="O849" s="210" t="s">
        <v>875</v>
      </c>
      <c r="P849" s="210"/>
      <c r="Q849" s="210"/>
      <c r="R849" s="210"/>
      <c r="S849" s="210"/>
      <c r="T849" s="210"/>
      <c r="U849" s="210"/>
      <c r="V849" s="210"/>
      <c r="W849" s="210"/>
      <c r="X849" s="210"/>
      <c r="Y849" s="210"/>
      <c r="Z849" s="210"/>
      <c r="AA849" s="210"/>
      <c r="AB849" s="210"/>
      <c r="AC849" s="214">
        <v>206.25</v>
      </c>
      <c r="AD849" s="214"/>
    </row>
    <row r="850" spans="2:30">
      <c r="C850" s="63" t="s">
        <v>1</v>
      </c>
      <c r="G850" s="63" t="s">
        <v>1</v>
      </c>
      <c r="K850" s="63" t="s">
        <v>1</v>
      </c>
      <c r="O850" s="210" t="s">
        <v>875</v>
      </c>
      <c r="P850" s="210"/>
      <c r="Q850" s="210"/>
      <c r="R850" s="210"/>
      <c r="S850" s="210"/>
      <c r="T850" s="210"/>
      <c r="U850" s="210"/>
      <c r="V850" s="210"/>
      <c r="W850" s="210"/>
      <c r="X850" s="210"/>
      <c r="Y850" s="210"/>
      <c r="Z850" s="210"/>
      <c r="AA850" s="210"/>
      <c r="AB850" s="210"/>
      <c r="AC850" s="214">
        <v>18.75</v>
      </c>
      <c r="AD850" s="214"/>
    </row>
    <row r="851" spans="2:30">
      <c r="B851" s="197" t="s">
        <v>876</v>
      </c>
      <c r="C851" s="197"/>
      <c r="D851" s="197"/>
      <c r="F851" s="197" t="s">
        <v>405</v>
      </c>
      <c r="G851" s="197"/>
      <c r="H851" s="197"/>
      <c r="I851" s="197"/>
      <c r="J851" s="197" t="s">
        <v>877</v>
      </c>
      <c r="K851" s="197"/>
      <c r="L851" s="197"/>
      <c r="N851" s="197" t="s">
        <v>878</v>
      </c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197"/>
      <c r="Z851" s="197"/>
      <c r="AA851" s="197"/>
      <c r="AC851" s="209">
        <v>9000</v>
      </c>
      <c r="AD851" s="209"/>
    </row>
    <row r="852" spans="2:30">
      <c r="C852" s="63" t="s">
        <v>1</v>
      </c>
      <c r="G852" s="63" t="s">
        <v>1</v>
      </c>
      <c r="K852" s="63" t="s">
        <v>1</v>
      </c>
      <c r="O852" s="210" t="s">
        <v>879</v>
      </c>
      <c r="P852" s="210"/>
      <c r="Q852" s="210"/>
      <c r="R852" s="210"/>
      <c r="S852" s="210"/>
      <c r="T852" s="210"/>
      <c r="U852" s="210"/>
      <c r="V852" s="210"/>
      <c r="W852" s="210"/>
      <c r="X852" s="210"/>
      <c r="Y852" s="210"/>
      <c r="Z852" s="210"/>
      <c r="AA852" s="210"/>
      <c r="AB852" s="210"/>
      <c r="AC852" s="214">
        <v>4500</v>
      </c>
      <c r="AD852" s="214"/>
    </row>
    <row r="853" spans="2:30">
      <c r="C853" s="63" t="s">
        <v>1</v>
      </c>
      <c r="G853" s="63" t="s">
        <v>1</v>
      </c>
      <c r="K853" s="63" t="s">
        <v>1</v>
      </c>
      <c r="O853" s="210" t="s">
        <v>879</v>
      </c>
      <c r="P853" s="210"/>
      <c r="Q853" s="210"/>
      <c r="R853" s="210"/>
      <c r="S853" s="210"/>
      <c r="T853" s="210"/>
      <c r="U853" s="210"/>
      <c r="V853" s="210"/>
      <c r="W853" s="210"/>
      <c r="X853" s="210"/>
      <c r="Y853" s="210"/>
      <c r="Z853" s="210"/>
      <c r="AA853" s="210"/>
      <c r="AB853" s="210"/>
      <c r="AC853" s="214">
        <v>4500</v>
      </c>
      <c r="AD853" s="214"/>
    </row>
    <row r="854" spans="2:30">
      <c r="B854" s="197" t="s">
        <v>880</v>
      </c>
      <c r="C854" s="197"/>
      <c r="D854" s="197"/>
      <c r="F854" s="197" t="s">
        <v>405</v>
      </c>
      <c r="G854" s="197"/>
      <c r="H854" s="197"/>
      <c r="I854" s="197"/>
      <c r="J854" s="197" t="s">
        <v>741</v>
      </c>
      <c r="K854" s="197"/>
      <c r="L854" s="197"/>
      <c r="N854" s="197" t="s">
        <v>742</v>
      </c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197"/>
      <c r="Z854" s="197"/>
      <c r="AA854" s="197"/>
      <c r="AC854" s="209">
        <v>8613</v>
      </c>
      <c r="AD854" s="209"/>
    </row>
    <row r="855" spans="2:30">
      <c r="C855" s="63" t="s">
        <v>1</v>
      </c>
      <c r="G855" s="63" t="s">
        <v>1</v>
      </c>
      <c r="K855" s="63" t="s">
        <v>1</v>
      </c>
      <c r="O855" s="210" t="s">
        <v>881</v>
      </c>
      <c r="P855" s="210"/>
      <c r="Q855" s="210"/>
      <c r="R855" s="210"/>
      <c r="S855" s="210"/>
      <c r="T855" s="210"/>
      <c r="U855" s="210"/>
      <c r="V855" s="210"/>
      <c r="W855" s="210"/>
      <c r="X855" s="210"/>
      <c r="Y855" s="210"/>
      <c r="Z855" s="210"/>
      <c r="AA855" s="210"/>
      <c r="AB855" s="210"/>
      <c r="AC855" s="214">
        <v>3842.5</v>
      </c>
      <c r="AD855" s="214"/>
    </row>
    <row r="856" spans="2:30">
      <c r="C856" s="63" t="s">
        <v>1</v>
      </c>
      <c r="G856" s="63" t="s">
        <v>1</v>
      </c>
      <c r="K856" s="63" t="s">
        <v>1</v>
      </c>
      <c r="O856" s="210" t="s">
        <v>882</v>
      </c>
      <c r="P856" s="210"/>
      <c r="Q856" s="210"/>
      <c r="R856" s="210"/>
      <c r="S856" s="210"/>
      <c r="T856" s="210"/>
      <c r="U856" s="210"/>
      <c r="V856" s="210"/>
      <c r="W856" s="210"/>
      <c r="X856" s="210"/>
      <c r="Y856" s="210"/>
      <c r="Z856" s="210"/>
      <c r="AA856" s="210"/>
      <c r="AB856" s="210"/>
      <c r="AC856" s="214">
        <v>4587</v>
      </c>
      <c r="AD856" s="214"/>
    </row>
    <row r="857" spans="2:30">
      <c r="C857" s="63" t="s">
        <v>1</v>
      </c>
      <c r="G857" s="63" t="s">
        <v>1</v>
      </c>
      <c r="K857" s="63" t="s">
        <v>1</v>
      </c>
      <c r="O857" s="210" t="s">
        <v>743</v>
      </c>
      <c r="P857" s="210"/>
      <c r="Q857" s="210"/>
      <c r="R857" s="210"/>
      <c r="S857" s="210"/>
      <c r="T857" s="210"/>
      <c r="U857" s="210"/>
      <c r="V857" s="210"/>
      <c r="W857" s="210"/>
      <c r="X857" s="210"/>
      <c r="Y857" s="210"/>
      <c r="Z857" s="210"/>
      <c r="AA857" s="210"/>
      <c r="AB857" s="210"/>
      <c r="AC857" s="214">
        <v>183.5</v>
      </c>
      <c r="AD857" s="214"/>
    </row>
    <row r="858" spans="2:30">
      <c r="B858" s="197" t="s">
        <v>883</v>
      </c>
      <c r="C858" s="197"/>
      <c r="D858" s="197"/>
      <c r="F858" s="197" t="s">
        <v>405</v>
      </c>
      <c r="G858" s="197"/>
      <c r="H858" s="197"/>
      <c r="I858" s="197"/>
      <c r="J858" s="197" t="s">
        <v>884</v>
      </c>
      <c r="K858" s="197"/>
      <c r="L858" s="197"/>
      <c r="N858" s="197" t="s">
        <v>885</v>
      </c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197"/>
      <c r="Z858" s="197"/>
      <c r="AA858" s="197"/>
      <c r="AC858" s="209">
        <v>200.16</v>
      </c>
      <c r="AD858" s="209"/>
    </row>
    <row r="859" spans="2:30">
      <c r="C859" s="63" t="s">
        <v>1</v>
      </c>
      <c r="G859" s="63" t="s">
        <v>1</v>
      </c>
      <c r="K859" s="63" t="s">
        <v>1</v>
      </c>
      <c r="O859" s="210" t="s">
        <v>886</v>
      </c>
      <c r="P859" s="210"/>
      <c r="Q859" s="210"/>
      <c r="R859" s="210"/>
      <c r="S859" s="210"/>
      <c r="T859" s="210"/>
      <c r="U859" s="210"/>
      <c r="V859" s="210"/>
      <c r="W859" s="210"/>
      <c r="X859" s="210"/>
      <c r="Y859" s="210"/>
      <c r="Z859" s="210"/>
      <c r="AA859" s="210"/>
      <c r="AB859" s="210"/>
      <c r="AC859" s="214">
        <v>50.8</v>
      </c>
      <c r="AD859" s="214"/>
    </row>
    <row r="860" spans="2:30">
      <c r="C860" s="63" t="s">
        <v>1</v>
      </c>
      <c r="G860" s="63" t="s">
        <v>1</v>
      </c>
      <c r="K860" s="63" t="s">
        <v>1</v>
      </c>
      <c r="O860" s="210" t="s">
        <v>886</v>
      </c>
      <c r="P860" s="210"/>
      <c r="Q860" s="210"/>
      <c r="R860" s="210"/>
      <c r="S860" s="210"/>
      <c r="T860" s="210"/>
      <c r="U860" s="210"/>
      <c r="V860" s="210"/>
      <c r="W860" s="210"/>
      <c r="X860" s="210"/>
      <c r="Y860" s="210"/>
      <c r="Z860" s="210"/>
      <c r="AA860" s="210"/>
      <c r="AB860" s="210"/>
      <c r="AC860" s="214">
        <v>42</v>
      </c>
      <c r="AD860" s="214"/>
    </row>
    <row r="861" spans="2:30">
      <c r="C861" s="63" t="s">
        <v>1</v>
      </c>
      <c r="G861" s="63" t="s">
        <v>1</v>
      </c>
      <c r="K861" s="63" t="s">
        <v>1</v>
      </c>
      <c r="O861" s="210" t="s">
        <v>886</v>
      </c>
      <c r="P861" s="210"/>
      <c r="Q861" s="210"/>
      <c r="R861" s="210"/>
      <c r="S861" s="210"/>
      <c r="T861" s="210"/>
      <c r="U861" s="210"/>
      <c r="V861" s="210"/>
      <c r="W861" s="210"/>
      <c r="X861" s="210"/>
      <c r="Y861" s="210"/>
      <c r="Z861" s="210"/>
      <c r="AA861" s="210"/>
      <c r="AB861" s="210"/>
      <c r="AC861" s="214">
        <v>41.32</v>
      </c>
      <c r="AD861" s="214"/>
    </row>
    <row r="862" spans="2:30">
      <c r="C862" s="63" t="s">
        <v>1</v>
      </c>
      <c r="G862" s="63" t="s">
        <v>1</v>
      </c>
      <c r="K862" s="63" t="s">
        <v>1</v>
      </c>
      <c r="O862" s="210" t="s">
        <v>886</v>
      </c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  <c r="AA862" s="210"/>
      <c r="AB862" s="210"/>
      <c r="AC862" s="214">
        <v>66.040000000000006</v>
      </c>
      <c r="AD862" s="214"/>
    </row>
    <row r="863" spans="2:30">
      <c r="B863" s="197" t="s">
        <v>887</v>
      </c>
      <c r="C863" s="197"/>
      <c r="D863" s="197"/>
      <c r="F863" s="197" t="s">
        <v>405</v>
      </c>
      <c r="G863" s="197"/>
      <c r="H863" s="197"/>
      <c r="I863" s="197"/>
      <c r="J863" s="197" t="s">
        <v>888</v>
      </c>
      <c r="K863" s="197"/>
      <c r="L863" s="197"/>
      <c r="N863" s="197" t="s">
        <v>889</v>
      </c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197"/>
      <c r="Z863" s="197"/>
      <c r="AA863" s="197"/>
      <c r="AC863" s="209">
        <v>150</v>
      </c>
      <c r="AD863" s="209"/>
    </row>
    <row r="864" spans="2:30">
      <c r="C864" s="63" t="s">
        <v>1</v>
      </c>
      <c r="G864" s="63" t="s">
        <v>1</v>
      </c>
      <c r="K864" s="63" t="s">
        <v>1</v>
      </c>
      <c r="O864" s="210" t="s">
        <v>851</v>
      </c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  <c r="AA864" s="210"/>
      <c r="AB864" s="210"/>
    </row>
    <row r="865" spans="1:30">
      <c r="B865" s="197" t="s">
        <v>890</v>
      </c>
      <c r="C865" s="197"/>
      <c r="D865" s="197"/>
      <c r="F865" s="197" t="s">
        <v>405</v>
      </c>
      <c r="G865" s="197"/>
      <c r="H865" s="197"/>
      <c r="I865" s="197"/>
      <c r="J865" s="197" t="s">
        <v>891</v>
      </c>
      <c r="K865" s="197"/>
      <c r="L865" s="197"/>
      <c r="N865" s="197" t="s">
        <v>892</v>
      </c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197"/>
      <c r="Z865" s="197"/>
      <c r="AA865" s="197"/>
      <c r="AC865" s="209">
        <v>17.920000000000002</v>
      </c>
      <c r="AD865" s="209"/>
    </row>
    <row r="866" spans="1:30">
      <c r="C866" s="63" t="s">
        <v>1</v>
      </c>
      <c r="G866" s="63" t="s">
        <v>1</v>
      </c>
      <c r="K866" s="63" t="s">
        <v>1</v>
      </c>
      <c r="O866" s="210" t="s">
        <v>757</v>
      </c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  <c r="AA866" s="210"/>
      <c r="AB866" s="210"/>
    </row>
    <row r="867" spans="1:30">
      <c r="B867" s="197" t="s">
        <v>893</v>
      </c>
      <c r="C867" s="197"/>
      <c r="D867" s="197"/>
      <c r="F867" s="197" t="s">
        <v>405</v>
      </c>
      <c r="G867" s="197"/>
      <c r="H867" s="197"/>
      <c r="I867" s="197"/>
      <c r="J867" s="197" t="s">
        <v>668</v>
      </c>
      <c r="K867" s="197"/>
      <c r="L867" s="197"/>
      <c r="N867" s="197" t="s">
        <v>669</v>
      </c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197"/>
      <c r="Z867" s="197"/>
      <c r="AA867" s="197"/>
      <c r="AC867" s="209">
        <v>39.869999999999997</v>
      </c>
      <c r="AD867" s="209"/>
    </row>
    <row r="868" spans="1:30">
      <c r="C868" s="63" t="s">
        <v>1</v>
      </c>
      <c r="G868" s="63" t="s">
        <v>1</v>
      </c>
      <c r="K868" s="63" t="s">
        <v>1</v>
      </c>
      <c r="O868" s="210" t="s">
        <v>449</v>
      </c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  <c r="AA868" s="210"/>
      <c r="AB868" s="210"/>
    </row>
    <row r="869" spans="1:30" ht="6" customHeight="1"/>
    <row r="870" spans="1:30" ht="16.5" customHeight="1">
      <c r="A870" s="195" t="s">
        <v>894</v>
      </c>
      <c r="B870" s="195"/>
      <c r="C870" s="195"/>
      <c r="D870" s="195"/>
      <c r="E870" s="195"/>
      <c r="F870" s="195"/>
      <c r="G870" s="195"/>
      <c r="H870" s="195"/>
      <c r="I870" s="195"/>
      <c r="J870" s="195"/>
      <c r="K870" s="195"/>
      <c r="L870" s="195"/>
      <c r="M870" s="195"/>
      <c r="N870" s="195"/>
      <c r="O870" s="195"/>
      <c r="P870" s="195"/>
      <c r="Q870" s="195"/>
      <c r="R870" s="195"/>
      <c r="S870" s="195"/>
      <c r="U870" s="63" t="s">
        <v>1</v>
      </c>
      <c r="W870" s="63" t="s">
        <v>1</v>
      </c>
      <c r="Y870" s="207" t="s">
        <v>895</v>
      </c>
      <c r="Z870" s="207"/>
      <c r="AC870" s="208">
        <v>631041.19999999995</v>
      </c>
      <c r="AD870" s="208"/>
    </row>
    <row r="871" spans="1:30" ht="6.75" customHeight="1"/>
    <row r="872" spans="1:30" ht="14.25" customHeight="1">
      <c r="A872" s="211" t="s">
        <v>896</v>
      </c>
      <c r="B872" s="211"/>
      <c r="C872" s="211"/>
      <c r="D872" s="211"/>
      <c r="E872" s="211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</row>
    <row r="873" spans="1:30">
      <c r="B873" s="212" t="s">
        <v>39</v>
      </c>
      <c r="C873" s="212"/>
      <c r="D873" s="212"/>
      <c r="F873" s="212" t="s">
        <v>40</v>
      </c>
      <c r="G873" s="212"/>
      <c r="H873" s="212"/>
      <c r="I873" s="212"/>
      <c r="J873" s="212" t="s">
        <v>41</v>
      </c>
      <c r="K873" s="212"/>
      <c r="L873" s="212"/>
      <c r="N873" s="212" t="s">
        <v>42</v>
      </c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C873" s="213" t="s">
        <v>43</v>
      </c>
      <c r="AD873" s="213"/>
    </row>
    <row r="874" spans="1:30">
      <c r="B874" s="197" t="s">
        <v>897</v>
      </c>
      <c r="C874" s="197"/>
      <c r="D874" s="197"/>
      <c r="F874" s="197" t="s">
        <v>898</v>
      </c>
      <c r="G874" s="197"/>
      <c r="H874" s="197"/>
      <c r="I874" s="197"/>
      <c r="J874" s="197" t="s">
        <v>899</v>
      </c>
      <c r="K874" s="197"/>
      <c r="L874" s="197"/>
      <c r="N874" s="197" t="s">
        <v>900</v>
      </c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197"/>
      <c r="Z874" s="197"/>
      <c r="AA874" s="197"/>
      <c r="AC874" s="209">
        <v>-16</v>
      </c>
      <c r="AD874" s="209"/>
    </row>
    <row r="875" spans="1:30">
      <c r="C875" s="63" t="s">
        <v>1</v>
      </c>
      <c r="G875" s="63" t="s">
        <v>1</v>
      </c>
      <c r="K875" s="63" t="s">
        <v>1</v>
      </c>
      <c r="O875" s="210" t="s">
        <v>901</v>
      </c>
      <c r="P875" s="210"/>
      <c r="Q875" s="210"/>
      <c r="R875" s="210"/>
      <c r="S875" s="210"/>
      <c r="T875" s="210"/>
      <c r="U875" s="210"/>
      <c r="V875" s="210"/>
      <c r="W875" s="210"/>
      <c r="X875" s="210"/>
      <c r="Y875" s="210"/>
      <c r="Z875" s="210"/>
      <c r="AA875" s="210"/>
      <c r="AB875" s="210"/>
    </row>
    <row r="876" spans="1:30">
      <c r="B876" s="197" t="s">
        <v>902</v>
      </c>
      <c r="C876" s="197"/>
      <c r="D876" s="197"/>
      <c r="F876" s="197" t="s">
        <v>52</v>
      </c>
      <c r="G876" s="197"/>
      <c r="H876" s="197"/>
      <c r="I876" s="197"/>
      <c r="J876" s="197" t="s">
        <v>903</v>
      </c>
      <c r="K876" s="197"/>
      <c r="L876" s="197"/>
      <c r="N876" s="197" t="s">
        <v>904</v>
      </c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197"/>
      <c r="Z876" s="197"/>
      <c r="AA876" s="197"/>
      <c r="AC876" s="209">
        <v>464.64</v>
      </c>
      <c r="AD876" s="209"/>
    </row>
    <row r="877" spans="1:30">
      <c r="C877" s="63" t="s">
        <v>1</v>
      </c>
      <c r="G877" s="63" t="s">
        <v>1</v>
      </c>
      <c r="K877" s="63" t="s">
        <v>1</v>
      </c>
      <c r="O877" s="210" t="s">
        <v>905</v>
      </c>
      <c r="P877" s="210"/>
      <c r="Q877" s="210"/>
      <c r="R877" s="210"/>
      <c r="S877" s="210"/>
      <c r="T877" s="210"/>
      <c r="U877" s="210"/>
      <c r="V877" s="210"/>
      <c r="W877" s="210"/>
      <c r="X877" s="210"/>
      <c r="Y877" s="210"/>
      <c r="Z877" s="210"/>
      <c r="AA877" s="210"/>
      <c r="AB877" s="210"/>
    </row>
    <row r="878" spans="1:30">
      <c r="B878" s="197" t="s">
        <v>906</v>
      </c>
      <c r="C878" s="197"/>
      <c r="D878" s="197"/>
      <c r="F878" s="197" t="s">
        <v>52</v>
      </c>
      <c r="G878" s="197"/>
      <c r="H878" s="197"/>
      <c r="I878" s="197"/>
      <c r="J878" s="197" t="s">
        <v>899</v>
      </c>
      <c r="K878" s="197"/>
      <c r="L878" s="197"/>
      <c r="N878" s="197" t="s">
        <v>900</v>
      </c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197"/>
      <c r="Z878" s="197"/>
      <c r="AA878" s="197"/>
      <c r="AC878" s="209">
        <v>16</v>
      </c>
      <c r="AD878" s="209"/>
    </row>
    <row r="879" spans="1:30">
      <c r="C879" s="63" t="s">
        <v>1</v>
      </c>
      <c r="G879" s="63" t="s">
        <v>1</v>
      </c>
      <c r="K879" s="63" t="s">
        <v>1</v>
      </c>
      <c r="O879" s="210" t="s">
        <v>907</v>
      </c>
      <c r="P879" s="210"/>
      <c r="Q879" s="210"/>
      <c r="R879" s="210"/>
      <c r="S879" s="210"/>
      <c r="T879" s="210"/>
      <c r="U879" s="210"/>
      <c r="V879" s="210"/>
      <c r="W879" s="210"/>
      <c r="X879" s="210"/>
      <c r="Y879" s="210"/>
      <c r="Z879" s="210"/>
      <c r="AA879" s="210"/>
      <c r="AB879" s="210"/>
    </row>
    <row r="880" spans="1:30" ht="141.75" customHeight="1"/>
    <row r="881" spans="1:30" ht="12" customHeight="1"/>
    <row r="882" spans="1:30" ht="13.5" customHeight="1">
      <c r="A882" s="195" t="s">
        <v>115</v>
      </c>
      <c r="B882" s="195"/>
      <c r="C882" s="195"/>
      <c r="D882" s="195"/>
      <c r="E882" s="195"/>
      <c r="F882" s="195"/>
      <c r="G882" s="195"/>
      <c r="H882" s="195"/>
      <c r="I882" s="195"/>
      <c r="J882" s="195"/>
      <c r="K882" s="195"/>
      <c r="L882" s="195"/>
      <c r="M882" s="195"/>
      <c r="R882" s="196" t="s">
        <v>908</v>
      </c>
      <c r="S882" s="196"/>
      <c r="T882" s="196"/>
      <c r="U882" s="196"/>
      <c r="V882" s="196"/>
      <c r="W882" s="196"/>
      <c r="X882" s="196"/>
      <c r="Y882" s="196"/>
      <c r="Z882" s="196"/>
      <c r="AA882" s="196"/>
      <c r="AB882" s="196"/>
      <c r="AC882" s="196"/>
      <c r="AD882" s="196"/>
    </row>
    <row r="883" spans="1:30" ht="25.5" customHeight="1">
      <c r="C883" s="201" t="s">
        <v>35</v>
      </c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</row>
    <row r="884" spans="1:30" ht="7.5" customHeight="1"/>
    <row r="885" spans="1:30" ht="18.75" customHeight="1">
      <c r="I885" s="215" t="s">
        <v>36</v>
      </c>
      <c r="J885" s="215"/>
      <c r="K885" s="215"/>
      <c r="L885" s="215"/>
      <c r="M885" s="215"/>
      <c r="N885" s="215"/>
      <c r="O885" s="215"/>
      <c r="P885" s="215"/>
      <c r="S885" s="216" t="s">
        <v>37</v>
      </c>
      <c r="T885" s="216"/>
      <c r="U885" s="216"/>
      <c r="V885" s="216"/>
      <c r="W885" s="216"/>
      <c r="X885" s="216"/>
      <c r="Y885" s="216"/>
    </row>
    <row r="886" spans="1:30" ht="6.75" customHeight="1"/>
    <row r="887" spans="1:30" ht="14.25" customHeight="1">
      <c r="A887" s="211" t="s">
        <v>896</v>
      </c>
      <c r="B887" s="211"/>
      <c r="C887" s="211"/>
      <c r="D887" s="211"/>
      <c r="E887" s="211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</row>
    <row r="888" spans="1:30">
      <c r="B888" s="212" t="s">
        <v>39</v>
      </c>
      <c r="C888" s="212"/>
      <c r="D888" s="212"/>
      <c r="F888" s="212" t="s">
        <v>40</v>
      </c>
      <c r="G888" s="212"/>
      <c r="H888" s="212"/>
      <c r="I888" s="212"/>
      <c r="J888" s="212" t="s">
        <v>41</v>
      </c>
      <c r="K888" s="212"/>
      <c r="L888" s="212"/>
      <c r="N888" s="212" t="s">
        <v>42</v>
      </c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  <c r="AA888" s="212"/>
      <c r="AC888" s="213" t="s">
        <v>43</v>
      </c>
      <c r="AD888" s="213"/>
    </row>
    <row r="889" spans="1:30">
      <c r="B889" s="197" t="s">
        <v>165</v>
      </c>
      <c r="C889" s="197"/>
      <c r="D889" s="197"/>
      <c r="F889" s="197" t="s">
        <v>52</v>
      </c>
      <c r="G889" s="197"/>
      <c r="H889" s="197"/>
      <c r="I889" s="197"/>
      <c r="J889" s="197" t="s">
        <v>166</v>
      </c>
      <c r="K889" s="197"/>
      <c r="L889" s="197"/>
      <c r="N889" s="197" t="s">
        <v>167</v>
      </c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197"/>
      <c r="Z889" s="197"/>
      <c r="AA889" s="197"/>
      <c r="AC889" s="209">
        <v>2952.49</v>
      </c>
      <c r="AD889" s="209"/>
    </row>
    <row r="890" spans="1:30">
      <c r="C890" s="63" t="s">
        <v>1</v>
      </c>
      <c r="G890" s="63" t="s">
        <v>1</v>
      </c>
      <c r="K890" s="63" t="s">
        <v>1</v>
      </c>
      <c r="O890" s="210" t="s">
        <v>909</v>
      </c>
      <c r="P890" s="210"/>
      <c r="Q890" s="210"/>
      <c r="R890" s="210"/>
      <c r="S890" s="210"/>
      <c r="T890" s="210"/>
      <c r="U890" s="210"/>
      <c r="V890" s="210"/>
      <c r="W890" s="210"/>
      <c r="X890" s="210"/>
      <c r="Y890" s="210"/>
      <c r="Z890" s="210"/>
      <c r="AA890" s="210"/>
      <c r="AB890" s="210"/>
      <c r="AC890" s="214">
        <v>264.86</v>
      </c>
      <c r="AD890" s="214"/>
    </row>
    <row r="891" spans="1:30">
      <c r="C891" s="63" t="s">
        <v>1</v>
      </c>
      <c r="G891" s="63" t="s">
        <v>1</v>
      </c>
      <c r="K891" s="63" t="s">
        <v>1</v>
      </c>
      <c r="O891" s="210" t="s">
        <v>909</v>
      </c>
      <c r="P891" s="210"/>
      <c r="Q891" s="210"/>
      <c r="R891" s="210"/>
      <c r="S891" s="210"/>
      <c r="T891" s="210"/>
      <c r="U891" s="210"/>
      <c r="V891" s="210"/>
      <c r="W891" s="210"/>
      <c r="X891" s="210"/>
      <c r="Y891" s="210"/>
      <c r="Z891" s="210"/>
      <c r="AA891" s="210"/>
      <c r="AB891" s="210"/>
      <c r="AC891" s="214">
        <v>247</v>
      </c>
      <c r="AD891" s="214"/>
    </row>
    <row r="892" spans="1:30">
      <c r="C892" s="63" t="s">
        <v>1</v>
      </c>
      <c r="G892" s="63" t="s">
        <v>1</v>
      </c>
      <c r="K892" s="63" t="s">
        <v>1</v>
      </c>
      <c r="O892" s="210" t="s">
        <v>909</v>
      </c>
      <c r="P892" s="210"/>
      <c r="Q892" s="210"/>
      <c r="R892" s="210"/>
      <c r="S892" s="210"/>
      <c r="T892" s="210"/>
      <c r="U892" s="210"/>
      <c r="V892" s="210"/>
      <c r="W892" s="210"/>
      <c r="X892" s="210"/>
      <c r="Y892" s="210"/>
      <c r="Z892" s="210"/>
      <c r="AA892" s="210"/>
      <c r="AB892" s="210"/>
      <c r="AC892" s="214">
        <v>140.35</v>
      </c>
      <c r="AD892" s="214"/>
    </row>
    <row r="893" spans="1:30">
      <c r="C893" s="63" t="s">
        <v>1</v>
      </c>
      <c r="G893" s="63" t="s">
        <v>1</v>
      </c>
      <c r="K893" s="63" t="s">
        <v>1</v>
      </c>
      <c r="O893" s="210" t="s">
        <v>910</v>
      </c>
      <c r="P893" s="210"/>
      <c r="Q893" s="210"/>
      <c r="R893" s="210"/>
      <c r="S893" s="210"/>
      <c r="T893" s="210"/>
      <c r="U893" s="210"/>
      <c r="V893" s="210"/>
      <c r="W893" s="210"/>
      <c r="X893" s="210"/>
      <c r="Y893" s="210"/>
      <c r="Z893" s="210"/>
      <c r="AA893" s="210"/>
      <c r="AB893" s="210"/>
      <c r="AC893" s="214">
        <v>264.86</v>
      </c>
      <c r="AD893" s="214"/>
    </row>
    <row r="894" spans="1:30">
      <c r="C894" s="63" t="s">
        <v>1</v>
      </c>
      <c r="G894" s="63" t="s">
        <v>1</v>
      </c>
      <c r="K894" s="63" t="s">
        <v>1</v>
      </c>
      <c r="O894" s="210" t="s">
        <v>909</v>
      </c>
      <c r="P894" s="210"/>
      <c r="Q894" s="210"/>
      <c r="R894" s="210"/>
      <c r="S894" s="210"/>
      <c r="T894" s="210"/>
      <c r="U894" s="210"/>
      <c r="V894" s="210"/>
      <c r="W894" s="210"/>
      <c r="X894" s="210"/>
      <c r="Y894" s="210"/>
      <c r="Z894" s="210"/>
      <c r="AA894" s="210"/>
      <c r="AB894" s="210"/>
      <c r="AC894" s="214">
        <v>247</v>
      </c>
      <c r="AD894" s="214"/>
    </row>
    <row r="895" spans="1:30">
      <c r="C895" s="63" t="s">
        <v>1</v>
      </c>
      <c r="G895" s="63" t="s">
        <v>1</v>
      </c>
      <c r="K895" s="63" t="s">
        <v>1</v>
      </c>
      <c r="O895" s="210" t="s">
        <v>909</v>
      </c>
      <c r="P895" s="210"/>
      <c r="Q895" s="210"/>
      <c r="R895" s="210"/>
      <c r="S895" s="210"/>
      <c r="T895" s="210"/>
      <c r="U895" s="210"/>
      <c r="V895" s="210"/>
      <c r="W895" s="210"/>
      <c r="X895" s="210"/>
      <c r="Y895" s="210"/>
      <c r="Z895" s="210"/>
      <c r="AA895" s="210"/>
      <c r="AB895" s="210"/>
      <c r="AC895" s="214">
        <v>252.84</v>
      </c>
      <c r="AD895" s="214"/>
    </row>
    <row r="896" spans="1:30">
      <c r="C896" s="63" t="s">
        <v>1</v>
      </c>
      <c r="G896" s="63" t="s">
        <v>1</v>
      </c>
      <c r="K896" s="63" t="s">
        <v>1</v>
      </c>
      <c r="O896" s="210" t="s">
        <v>909</v>
      </c>
      <c r="P896" s="210"/>
      <c r="Q896" s="210"/>
      <c r="R896" s="210"/>
      <c r="S896" s="210"/>
      <c r="T896" s="210"/>
      <c r="U896" s="210"/>
      <c r="V896" s="210"/>
      <c r="W896" s="210"/>
      <c r="X896" s="210"/>
      <c r="Y896" s="210"/>
      <c r="Z896" s="210"/>
      <c r="AA896" s="210"/>
      <c r="AB896" s="210"/>
      <c r="AC896" s="214">
        <v>247</v>
      </c>
      <c r="AD896" s="214"/>
    </row>
    <row r="897" spans="2:30">
      <c r="C897" s="63" t="s">
        <v>1</v>
      </c>
      <c r="G897" s="63" t="s">
        <v>1</v>
      </c>
      <c r="K897" s="63" t="s">
        <v>1</v>
      </c>
      <c r="O897" s="210" t="s">
        <v>909</v>
      </c>
      <c r="P897" s="210"/>
      <c r="Q897" s="210"/>
      <c r="R897" s="210"/>
      <c r="S897" s="210"/>
      <c r="T897" s="210"/>
      <c r="U897" s="210"/>
      <c r="V897" s="210"/>
      <c r="W897" s="210"/>
      <c r="X897" s="210"/>
      <c r="Y897" s="210"/>
      <c r="Z897" s="210"/>
      <c r="AA897" s="210"/>
      <c r="AB897" s="210"/>
      <c r="AC897" s="214">
        <v>264.86</v>
      </c>
      <c r="AD897" s="214"/>
    </row>
    <row r="898" spans="2:30">
      <c r="C898" s="63" t="s">
        <v>1</v>
      </c>
      <c r="G898" s="63" t="s">
        <v>1</v>
      </c>
      <c r="K898" s="63" t="s">
        <v>1</v>
      </c>
      <c r="O898" s="210" t="s">
        <v>909</v>
      </c>
      <c r="P898" s="210"/>
      <c r="Q898" s="210"/>
      <c r="R898" s="210"/>
      <c r="S898" s="210"/>
      <c r="T898" s="210"/>
      <c r="U898" s="210"/>
      <c r="V898" s="210"/>
      <c r="W898" s="210"/>
      <c r="X898" s="210"/>
      <c r="Y898" s="210"/>
      <c r="Z898" s="210"/>
      <c r="AA898" s="210"/>
      <c r="AB898" s="210"/>
      <c r="AC898" s="214">
        <v>247</v>
      </c>
      <c r="AD898" s="214"/>
    </row>
    <row r="899" spans="2:30">
      <c r="C899" s="63" t="s">
        <v>1</v>
      </c>
      <c r="G899" s="63" t="s">
        <v>1</v>
      </c>
      <c r="K899" s="63" t="s">
        <v>1</v>
      </c>
      <c r="O899" s="210" t="s">
        <v>909</v>
      </c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  <c r="AA899" s="210"/>
      <c r="AB899" s="210"/>
      <c r="AC899" s="214">
        <v>247</v>
      </c>
      <c r="AD899" s="214"/>
    </row>
    <row r="900" spans="2:30">
      <c r="C900" s="63" t="s">
        <v>1</v>
      </c>
      <c r="G900" s="63" t="s">
        <v>1</v>
      </c>
      <c r="K900" s="63" t="s">
        <v>1</v>
      </c>
      <c r="O900" s="210" t="s">
        <v>909</v>
      </c>
      <c r="P900" s="210"/>
      <c r="Q900" s="210"/>
      <c r="R900" s="210"/>
      <c r="S900" s="210"/>
      <c r="T900" s="210"/>
      <c r="U900" s="210"/>
      <c r="V900" s="210"/>
      <c r="W900" s="210"/>
      <c r="X900" s="210"/>
      <c r="Y900" s="210"/>
      <c r="Z900" s="210"/>
      <c r="AA900" s="210"/>
      <c r="AB900" s="210"/>
      <c r="AC900" s="214">
        <v>264.86</v>
      </c>
      <c r="AD900" s="214"/>
    </row>
    <row r="901" spans="2:30">
      <c r="C901" s="63" t="s">
        <v>1</v>
      </c>
      <c r="G901" s="63" t="s">
        <v>1</v>
      </c>
      <c r="K901" s="63" t="s">
        <v>1</v>
      </c>
      <c r="O901" s="210" t="s">
        <v>910</v>
      </c>
      <c r="P901" s="210"/>
      <c r="Q901" s="210"/>
      <c r="R901" s="210"/>
      <c r="S901" s="210"/>
      <c r="T901" s="210"/>
      <c r="U901" s="210"/>
      <c r="V901" s="210"/>
      <c r="W901" s="210"/>
      <c r="X901" s="210"/>
      <c r="Y901" s="210"/>
      <c r="Z901" s="210"/>
      <c r="AA901" s="210"/>
      <c r="AB901" s="210"/>
      <c r="AC901" s="214">
        <v>264.86</v>
      </c>
      <c r="AD901" s="214"/>
    </row>
    <row r="902" spans="2:30">
      <c r="B902" s="197" t="s">
        <v>911</v>
      </c>
      <c r="C902" s="197"/>
      <c r="D902" s="197"/>
      <c r="F902" s="197" t="s">
        <v>52</v>
      </c>
      <c r="G902" s="197"/>
      <c r="H902" s="197"/>
      <c r="I902" s="197"/>
      <c r="J902" s="197" t="s">
        <v>912</v>
      </c>
      <c r="K902" s="197"/>
      <c r="L902" s="197"/>
      <c r="N902" s="197" t="s">
        <v>913</v>
      </c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197"/>
      <c r="Z902" s="197"/>
      <c r="AA902" s="197"/>
      <c r="AC902" s="209">
        <v>11958.17</v>
      </c>
      <c r="AD902" s="209"/>
    </row>
    <row r="903" spans="2:30">
      <c r="C903" s="63" t="s">
        <v>1</v>
      </c>
      <c r="G903" s="63" t="s">
        <v>1</v>
      </c>
      <c r="K903" s="63" t="s">
        <v>1</v>
      </c>
      <c r="O903" s="210" t="s">
        <v>914</v>
      </c>
      <c r="P903" s="210"/>
      <c r="Q903" s="210"/>
      <c r="R903" s="210"/>
      <c r="S903" s="210"/>
      <c r="T903" s="210"/>
      <c r="U903" s="210"/>
      <c r="V903" s="210"/>
      <c r="W903" s="210"/>
      <c r="X903" s="210"/>
      <c r="Y903" s="210"/>
      <c r="Z903" s="210"/>
      <c r="AA903" s="210"/>
      <c r="AB903" s="210"/>
      <c r="AC903" s="214">
        <v>784.49</v>
      </c>
      <c r="AD903" s="214"/>
    </row>
    <row r="904" spans="2:30">
      <c r="C904" s="63" t="s">
        <v>1</v>
      </c>
      <c r="G904" s="63" t="s">
        <v>1</v>
      </c>
      <c r="K904" s="63" t="s">
        <v>1</v>
      </c>
      <c r="O904" s="210" t="s">
        <v>915</v>
      </c>
      <c r="P904" s="210"/>
      <c r="Q904" s="210"/>
      <c r="R904" s="210"/>
      <c r="S904" s="210"/>
      <c r="T904" s="210"/>
      <c r="U904" s="210"/>
      <c r="V904" s="210"/>
      <c r="W904" s="210"/>
      <c r="X904" s="210"/>
      <c r="Y904" s="210"/>
      <c r="Z904" s="210"/>
      <c r="AA904" s="210"/>
      <c r="AB904" s="210"/>
      <c r="AC904" s="214">
        <v>925.8</v>
      </c>
      <c r="AD904" s="214"/>
    </row>
    <row r="905" spans="2:30">
      <c r="C905" s="63" t="s">
        <v>1</v>
      </c>
      <c r="G905" s="63" t="s">
        <v>1</v>
      </c>
      <c r="K905" s="63" t="s">
        <v>1</v>
      </c>
      <c r="O905" s="210" t="s">
        <v>916</v>
      </c>
      <c r="P905" s="210"/>
      <c r="Q905" s="210"/>
      <c r="R905" s="210"/>
      <c r="S905" s="210"/>
      <c r="T905" s="210"/>
      <c r="U905" s="210"/>
      <c r="V905" s="210"/>
      <c r="W905" s="210"/>
      <c r="X905" s="210"/>
      <c r="Y905" s="210"/>
      <c r="Z905" s="210"/>
      <c r="AA905" s="210"/>
      <c r="AB905" s="210"/>
      <c r="AC905" s="214">
        <v>551.42999999999995</v>
      </c>
      <c r="AD905" s="214"/>
    </row>
    <row r="906" spans="2:30">
      <c r="C906" s="63" t="s">
        <v>1</v>
      </c>
      <c r="G906" s="63" t="s">
        <v>1</v>
      </c>
      <c r="K906" s="63" t="s">
        <v>1</v>
      </c>
      <c r="O906" s="210" t="s">
        <v>917</v>
      </c>
      <c r="P906" s="210"/>
      <c r="Q906" s="210"/>
      <c r="R906" s="210"/>
      <c r="S906" s="210"/>
      <c r="T906" s="210"/>
      <c r="U906" s="210"/>
      <c r="V906" s="210"/>
      <c r="W906" s="210"/>
      <c r="X906" s="210"/>
      <c r="Y906" s="210"/>
      <c r="Z906" s="210"/>
      <c r="AA906" s="210"/>
      <c r="AB906" s="210"/>
      <c r="AC906" s="214">
        <v>806.25</v>
      </c>
      <c r="AD906" s="214"/>
    </row>
    <row r="907" spans="2:30">
      <c r="C907" s="63" t="s">
        <v>1</v>
      </c>
      <c r="G907" s="63" t="s">
        <v>1</v>
      </c>
      <c r="K907" s="63" t="s">
        <v>1</v>
      </c>
      <c r="O907" s="210" t="s">
        <v>918</v>
      </c>
      <c r="P907" s="210"/>
      <c r="Q907" s="210"/>
      <c r="R907" s="210"/>
      <c r="S907" s="210"/>
      <c r="T907" s="210"/>
      <c r="U907" s="210"/>
      <c r="V907" s="210"/>
      <c r="W907" s="210"/>
      <c r="X907" s="210"/>
      <c r="Y907" s="210"/>
      <c r="Z907" s="210"/>
      <c r="AA907" s="210"/>
      <c r="AB907" s="210"/>
      <c r="AC907" s="214">
        <v>812.28</v>
      </c>
      <c r="AD907" s="214"/>
    </row>
    <row r="908" spans="2:30">
      <c r="C908" s="63" t="s">
        <v>1</v>
      </c>
      <c r="G908" s="63" t="s">
        <v>1</v>
      </c>
      <c r="K908" s="63" t="s">
        <v>1</v>
      </c>
      <c r="O908" s="210" t="s">
        <v>916</v>
      </c>
      <c r="P908" s="210"/>
      <c r="Q908" s="210"/>
      <c r="R908" s="210"/>
      <c r="S908" s="210"/>
      <c r="T908" s="210"/>
      <c r="U908" s="210"/>
      <c r="V908" s="210"/>
      <c r="W908" s="210"/>
      <c r="X908" s="210"/>
      <c r="Y908" s="210"/>
      <c r="Z908" s="210"/>
      <c r="AA908" s="210"/>
      <c r="AB908" s="210"/>
      <c r="AC908" s="214">
        <v>295.89999999999998</v>
      </c>
      <c r="AD908" s="214"/>
    </row>
    <row r="909" spans="2:30">
      <c r="C909" s="63" t="s">
        <v>1</v>
      </c>
      <c r="G909" s="63" t="s">
        <v>1</v>
      </c>
      <c r="K909" s="63" t="s">
        <v>1</v>
      </c>
      <c r="O909" s="210" t="s">
        <v>919</v>
      </c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  <c r="AA909" s="210"/>
      <c r="AB909" s="210"/>
      <c r="AC909" s="214">
        <v>345.83</v>
      </c>
      <c r="AD909" s="214"/>
    </row>
    <row r="910" spans="2:30">
      <c r="C910" s="63" t="s">
        <v>1</v>
      </c>
      <c r="G910" s="63" t="s">
        <v>1</v>
      </c>
      <c r="K910" s="63" t="s">
        <v>1</v>
      </c>
      <c r="O910" s="210" t="s">
        <v>920</v>
      </c>
      <c r="P910" s="210"/>
      <c r="Q910" s="210"/>
      <c r="R910" s="210"/>
      <c r="S910" s="210"/>
      <c r="T910" s="210"/>
      <c r="U910" s="210"/>
      <c r="V910" s="210"/>
      <c r="W910" s="210"/>
      <c r="X910" s="210"/>
      <c r="Y910" s="210"/>
      <c r="Z910" s="210"/>
      <c r="AA910" s="210"/>
      <c r="AB910" s="210"/>
      <c r="AC910" s="214">
        <v>796.19</v>
      </c>
      <c r="AD910" s="214"/>
    </row>
    <row r="911" spans="2:30">
      <c r="C911" s="63" t="s">
        <v>1</v>
      </c>
      <c r="G911" s="63" t="s">
        <v>1</v>
      </c>
      <c r="K911" s="63" t="s">
        <v>1</v>
      </c>
      <c r="O911" s="210" t="s">
        <v>921</v>
      </c>
      <c r="P911" s="210"/>
      <c r="Q911" s="210"/>
      <c r="R911" s="210"/>
      <c r="S911" s="210"/>
      <c r="T911" s="210"/>
      <c r="U911" s="210"/>
      <c r="V911" s="210"/>
      <c r="W911" s="210"/>
      <c r="X911" s="210"/>
      <c r="Y911" s="210"/>
      <c r="Z911" s="210"/>
      <c r="AA911" s="210"/>
      <c r="AB911" s="210"/>
      <c r="AC911" s="214">
        <v>843.02</v>
      </c>
      <c r="AD911" s="214"/>
    </row>
    <row r="912" spans="2:30">
      <c r="C912" s="63" t="s">
        <v>1</v>
      </c>
      <c r="G912" s="63" t="s">
        <v>1</v>
      </c>
      <c r="K912" s="63" t="s">
        <v>1</v>
      </c>
      <c r="O912" s="210" t="s">
        <v>922</v>
      </c>
      <c r="P912" s="210"/>
      <c r="Q912" s="210"/>
      <c r="R912" s="210"/>
      <c r="S912" s="210"/>
      <c r="T912" s="210"/>
      <c r="U912" s="210"/>
      <c r="V912" s="210"/>
      <c r="W912" s="210"/>
      <c r="X912" s="210"/>
      <c r="Y912" s="210"/>
      <c r="Z912" s="210"/>
      <c r="AA912" s="210"/>
      <c r="AB912" s="210"/>
      <c r="AC912" s="214">
        <v>751.68</v>
      </c>
      <c r="AD912" s="214"/>
    </row>
    <row r="913" spans="2:30">
      <c r="C913" s="63" t="s">
        <v>1</v>
      </c>
      <c r="G913" s="63" t="s">
        <v>1</v>
      </c>
      <c r="K913" s="63" t="s">
        <v>1</v>
      </c>
      <c r="O913" s="210" t="s">
        <v>923</v>
      </c>
      <c r="P913" s="210"/>
      <c r="Q913" s="210"/>
      <c r="R913" s="210"/>
      <c r="S913" s="210"/>
      <c r="T913" s="210"/>
      <c r="U913" s="210"/>
      <c r="V913" s="210"/>
      <c r="W913" s="210"/>
      <c r="X913" s="210"/>
      <c r="Y913" s="210"/>
      <c r="Z913" s="210"/>
      <c r="AA913" s="210"/>
      <c r="AB913" s="210"/>
      <c r="AC913" s="214">
        <v>352.07</v>
      </c>
      <c r="AD913" s="214"/>
    </row>
    <row r="914" spans="2:30">
      <c r="C914" s="63" t="s">
        <v>1</v>
      </c>
      <c r="G914" s="63" t="s">
        <v>1</v>
      </c>
      <c r="K914" s="63" t="s">
        <v>1</v>
      </c>
      <c r="O914" s="210" t="s">
        <v>924</v>
      </c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  <c r="AA914" s="210"/>
      <c r="AB914" s="210"/>
      <c r="AC914" s="214">
        <v>412.87</v>
      </c>
      <c r="AD914" s="214"/>
    </row>
    <row r="915" spans="2:30">
      <c r="C915" s="63" t="s">
        <v>1</v>
      </c>
      <c r="G915" s="63" t="s">
        <v>1</v>
      </c>
      <c r="K915" s="63" t="s">
        <v>1</v>
      </c>
      <c r="O915" s="210" t="s">
        <v>925</v>
      </c>
      <c r="P915" s="210"/>
      <c r="Q915" s="210"/>
      <c r="R915" s="210"/>
      <c r="S915" s="210"/>
      <c r="T915" s="210"/>
      <c r="U915" s="210"/>
      <c r="V915" s="210"/>
      <c r="W915" s="210"/>
      <c r="X915" s="210"/>
      <c r="Y915" s="210"/>
      <c r="Z915" s="210"/>
      <c r="AA915" s="210"/>
      <c r="AB915" s="210"/>
      <c r="AC915" s="214">
        <v>903.74</v>
      </c>
      <c r="AD915" s="214"/>
    </row>
    <row r="916" spans="2:30">
      <c r="C916" s="63" t="s">
        <v>1</v>
      </c>
      <c r="G916" s="63" t="s">
        <v>1</v>
      </c>
      <c r="K916" s="63" t="s">
        <v>1</v>
      </c>
      <c r="O916" s="210" t="s">
        <v>926</v>
      </c>
      <c r="P916" s="210"/>
      <c r="Q916" s="210"/>
      <c r="R916" s="210"/>
      <c r="S916" s="210"/>
      <c r="T916" s="210"/>
      <c r="U916" s="210"/>
      <c r="V916" s="210"/>
      <c r="W916" s="210"/>
      <c r="X916" s="210"/>
      <c r="Y916" s="210"/>
      <c r="Z916" s="210"/>
      <c r="AA916" s="210"/>
      <c r="AB916" s="210"/>
      <c r="AC916" s="214">
        <v>594.37</v>
      </c>
      <c r="AD916" s="214"/>
    </row>
    <row r="917" spans="2:30">
      <c r="C917" s="63" t="s">
        <v>1</v>
      </c>
      <c r="G917" s="63" t="s">
        <v>1</v>
      </c>
      <c r="K917" s="63" t="s">
        <v>1</v>
      </c>
      <c r="O917" s="210" t="s">
        <v>927</v>
      </c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  <c r="AA917" s="210"/>
      <c r="AB917" s="210"/>
      <c r="AC917" s="214">
        <v>556.88</v>
      </c>
      <c r="AD917" s="214"/>
    </row>
    <row r="918" spans="2:30">
      <c r="C918" s="63" t="s">
        <v>1</v>
      </c>
      <c r="G918" s="63" t="s">
        <v>1</v>
      </c>
      <c r="K918" s="63" t="s">
        <v>1</v>
      </c>
      <c r="O918" s="210" t="s">
        <v>928</v>
      </c>
      <c r="P918" s="210"/>
      <c r="Q918" s="210"/>
      <c r="R918" s="210"/>
      <c r="S918" s="210"/>
      <c r="T918" s="210"/>
      <c r="U918" s="210"/>
      <c r="V918" s="210"/>
      <c r="W918" s="210"/>
      <c r="X918" s="210"/>
      <c r="Y918" s="210"/>
      <c r="Z918" s="210"/>
      <c r="AA918" s="210"/>
      <c r="AB918" s="210"/>
      <c r="AC918" s="214">
        <v>606.01</v>
      </c>
      <c r="AD918" s="214"/>
    </row>
    <row r="919" spans="2:30">
      <c r="C919" s="63" t="s">
        <v>1</v>
      </c>
      <c r="G919" s="63" t="s">
        <v>1</v>
      </c>
      <c r="K919" s="63" t="s">
        <v>1</v>
      </c>
      <c r="O919" s="210" t="s">
        <v>929</v>
      </c>
      <c r="P919" s="210"/>
      <c r="Q919" s="210"/>
      <c r="R919" s="210"/>
      <c r="S919" s="210"/>
      <c r="T919" s="210"/>
      <c r="U919" s="210"/>
      <c r="V919" s="210"/>
      <c r="W919" s="210"/>
      <c r="X919" s="210"/>
      <c r="Y919" s="210"/>
      <c r="Z919" s="210"/>
      <c r="AA919" s="210"/>
      <c r="AB919" s="210"/>
      <c r="AC919" s="214">
        <v>570.45000000000005</v>
      </c>
      <c r="AD919" s="214"/>
    </row>
    <row r="920" spans="2:30">
      <c r="C920" s="63" t="s">
        <v>1</v>
      </c>
      <c r="G920" s="63" t="s">
        <v>1</v>
      </c>
      <c r="K920" s="63" t="s">
        <v>1</v>
      </c>
      <c r="O920" s="210" t="s">
        <v>919</v>
      </c>
      <c r="P920" s="210"/>
      <c r="Q920" s="210"/>
      <c r="R920" s="210"/>
      <c r="S920" s="210"/>
      <c r="T920" s="210"/>
      <c r="U920" s="210"/>
      <c r="V920" s="210"/>
      <c r="W920" s="210"/>
      <c r="X920" s="210"/>
      <c r="Y920" s="210"/>
      <c r="Z920" s="210"/>
      <c r="AA920" s="210"/>
      <c r="AB920" s="210"/>
      <c r="AC920" s="214">
        <v>1048.9100000000001</v>
      </c>
      <c r="AD920" s="214"/>
    </row>
    <row r="921" spans="2:30">
      <c r="B921" s="197" t="s">
        <v>930</v>
      </c>
      <c r="C921" s="197"/>
      <c r="D921" s="197"/>
      <c r="F921" s="197" t="s">
        <v>214</v>
      </c>
      <c r="G921" s="197"/>
      <c r="H921" s="197"/>
      <c r="I921" s="197"/>
      <c r="J921" s="197" t="s">
        <v>931</v>
      </c>
      <c r="K921" s="197"/>
      <c r="L921" s="197"/>
      <c r="N921" s="197" t="s">
        <v>932</v>
      </c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197"/>
      <c r="Z921" s="197"/>
      <c r="AA921" s="197"/>
      <c r="AC921" s="209">
        <v>697.64</v>
      </c>
      <c r="AD921" s="209"/>
    </row>
    <row r="922" spans="2:30">
      <c r="C922" s="63" t="s">
        <v>1</v>
      </c>
      <c r="G922" s="63" t="s">
        <v>1</v>
      </c>
      <c r="K922" s="63" t="s">
        <v>1</v>
      </c>
      <c r="O922" s="210" t="s">
        <v>933</v>
      </c>
      <c r="P922" s="210"/>
      <c r="Q922" s="210"/>
      <c r="R922" s="210"/>
      <c r="S922" s="210"/>
      <c r="T922" s="210"/>
      <c r="U922" s="210"/>
      <c r="V922" s="210"/>
      <c r="W922" s="210"/>
      <c r="X922" s="210"/>
      <c r="Y922" s="210"/>
      <c r="Z922" s="210"/>
      <c r="AA922" s="210"/>
      <c r="AB922" s="210"/>
    </row>
    <row r="923" spans="2:30">
      <c r="B923" s="197" t="s">
        <v>226</v>
      </c>
      <c r="C923" s="197"/>
      <c r="D923" s="197"/>
      <c r="F923" s="197" t="s">
        <v>214</v>
      </c>
      <c r="G923" s="197"/>
      <c r="H923" s="197"/>
      <c r="I923" s="197"/>
      <c r="J923" s="197" t="s">
        <v>227</v>
      </c>
      <c r="K923" s="197"/>
      <c r="L923" s="197"/>
      <c r="N923" s="197" t="s">
        <v>228</v>
      </c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197"/>
      <c r="Z923" s="197"/>
      <c r="AA923" s="197"/>
      <c r="AC923" s="209">
        <v>479.13</v>
      </c>
      <c r="AD923" s="209"/>
    </row>
    <row r="924" spans="2:30">
      <c r="C924" s="63" t="s">
        <v>1</v>
      </c>
      <c r="G924" s="63" t="s">
        <v>1</v>
      </c>
      <c r="K924" s="63" t="s">
        <v>1</v>
      </c>
      <c r="O924" s="210" t="s">
        <v>229</v>
      </c>
      <c r="P924" s="210"/>
      <c r="Q924" s="210"/>
      <c r="R924" s="210"/>
      <c r="S924" s="210"/>
      <c r="T924" s="210"/>
      <c r="U924" s="210"/>
      <c r="V924" s="210"/>
      <c r="W924" s="210"/>
      <c r="X924" s="210"/>
      <c r="Y924" s="210"/>
      <c r="Z924" s="210"/>
      <c r="AA924" s="210"/>
      <c r="AB924" s="210"/>
      <c r="AC924" s="214">
        <v>185.72</v>
      </c>
      <c r="AD924" s="214"/>
    </row>
    <row r="925" spans="2:30">
      <c r="C925" s="63" t="s">
        <v>1</v>
      </c>
      <c r="G925" s="63" t="s">
        <v>1</v>
      </c>
      <c r="K925" s="63" t="s">
        <v>1</v>
      </c>
      <c r="O925" s="210" t="s">
        <v>934</v>
      </c>
      <c r="P925" s="210"/>
      <c r="Q925" s="210"/>
      <c r="R925" s="210"/>
      <c r="S925" s="210"/>
      <c r="T925" s="210"/>
      <c r="U925" s="210"/>
      <c r="V925" s="210"/>
      <c r="W925" s="210"/>
      <c r="X925" s="210"/>
      <c r="Y925" s="210"/>
      <c r="Z925" s="210"/>
      <c r="AA925" s="210"/>
      <c r="AB925" s="210"/>
      <c r="AC925" s="214">
        <v>166.87</v>
      </c>
      <c r="AD925" s="214"/>
    </row>
    <row r="926" spans="2:30">
      <c r="C926" s="63" t="s">
        <v>1</v>
      </c>
      <c r="G926" s="63" t="s">
        <v>1</v>
      </c>
      <c r="K926" s="63" t="s">
        <v>1</v>
      </c>
      <c r="O926" s="210" t="s">
        <v>230</v>
      </c>
      <c r="P926" s="210"/>
      <c r="Q926" s="210"/>
      <c r="R926" s="210"/>
      <c r="S926" s="210"/>
      <c r="T926" s="210"/>
      <c r="U926" s="210"/>
      <c r="V926" s="210"/>
      <c r="W926" s="210"/>
      <c r="X926" s="210"/>
      <c r="Y926" s="210"/>
      <c r="Z926" s="210"/>
      <c r="AA926" s="210"/>
      <c r="AB926" s="210"/>
      <c r="AC926" s="214">
        <v>126.54</v>
      </c>
      <c r="AD926" s="214"/>
    </row>
    <row r="927" spans="2:30">
      <c r="B927" s="197" t="s">
        <v>935</v>
      </c>
      <c r="C927" s="197"/>
      <c r="D927" s="197"/>
      <c r="F927" s="197" t="s">
        <v>214</v>
      </c>
      <c r="G927" s="197"/>
      <c r="H927" s="197"/>
      <c r="I927" s="197"/>
      <c r="J927" s="197" t="s">
        <v>936</v>
      </c>
      <c r="K927" s="197"/>
      <c r="L927" s="197"/>
      <c r="N927" s="197" t="s">
        <v>937</v>
      </c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197"/>
      <c r="Z927" s="197"/>
      <c r="AA927" s="197"/>
      <c r="AC927" s="209">
        <v>145.13999999999999</v>
      </c>
      <c r="AD927" s="209"/>
    </row>
    <row r="928" spans="2:30">
      <c r="C928" s="63" t="s">
        <v>1</v>
      </c>
      <c r="G928" s="63" t="s">
        <v>1</v>
      </c>
      <c r="K928" s="63" t="s">
        <v>1</v>
      </c>
      <c r="O928" s="210" t="s">
        <v>938</v>
      </c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  <c r="AA928" s="210"/>
      <c r="AB928" s="210"/>
      <c r="AC928" s="214">
        <v>21.87</v>
      </c>
      <c r="AD928" s="214"/>
    </row>
    <row r="929" spans="1:30">
      <c r="C929" s="63" t="s">
        <v>1</v>
      </c>
      <c r="G929" s="63" t="s">
        <v>1</v>
      </c>
      <c r="K929" s="63" t="s">
        <v>1</v>
      </c>
      <c r="O929" s="210" t="s">
        <v>938</v>
      </c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  <c r="AA929" s="210"/>
      <c r="AB929" s="210"/>
      <c r="AC929" s="214">
        <v>68.680000000000007</v>
      </c>
      <c r="AD929" s="214"/>
    </row>
    <row r="930" spans="1:30">
      <c r="C930" s="63" t="s">
        <v>1</v>
      </c>
      <c r="G930" s="63" t="s">
        <v>1</v>
      </c>
      <c r="K930" s="63" t="s">
        <v>1</v>
      </c>
      <c r="O930" s="210" t="s">
        <v>939</v>
      </c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  <c r="AA930" s="210"/>
      <c r="AB930" s="210"/>
      <c r="AC930" s="214">
        <v>54.59</v>
      </c>
      <c r="AD930" s="214"/>
    </row>
    <row r="931" spans="1:30">
      <c r="B931" s="197" t="s">
        <v>253</v>
      </c>
      <c r="C931" s="197"/>
      <c r="D931" s="197"/>
      <c r="F931" s="197" t="s">
        <v>214</v>
      </c>
      <c r="G931" s="197"/>
      <c r="H931" s="197"/>
      <c r="I931" s="197"/>
      <c r="J931" s="197" t="s">
        <v>84</v>
      </c>
      <c r="K931" s="197"/>
      <c r="L931" s="197"/>
      <c r="N931" s="197" t="s">
        <v>85</v>
      </c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197"/>
      <c r="Z931" s="197"/>
      <c r="AA931" s="197"/>
      <c r="AC931" s="209">
        <v>125.84</v>
      </c>
      <c r="AD931" s="209"/>
    </row>
    <row r="932" spans="1:30">
      <c r="C932" s="63" t="s">
        <v>1</v>
      </c>
      <c r="G932" s="63" t="s">
        <v>1</v>
      </c>
      <c r="K932" s="63" t="s">
        <v>1</v>
      </c>
      <c r="O932" s="210" t="s">
        <v>940</v>
      </c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  <c r="AA932" s="210"/>
      <c r="AB932" s="210"/>
    </row>
    <row r="933" spans="1:30">
      <c r="B933" s="197" t="s">
        <v>941</v>
      </c>
      <c r="C933" s="197"/>
      <c r="D933" s="197"/>
      <c r="F933" s="197" t="s">
        <v>214</v>
      </c>
      <c r="G933" s="197"/>
      <c r="H933" s="197"/>
      <c r="I933" s="197"/>
      <c r="J933" s="197" t="s">
        <v>942</v>
      </c>
      <c r="K933" s="197"/>
      <c r="L933" s="197"/>
      <c r="N933" s="197" t="s">
        <v>943</v>
      </c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197"/>
      <c r="Z933" s="197"/>
      <c r="AA933" s="197"/>
      <c r="AC933" s="209">
        <v>173.36</v>
      </c>
      <c r="AD933" s="209"/>
    </row>
    <row r="934" spans="1:30">
      <c r="C934" s="63" t="s">
        <v>1</v>
      </c>
      <c r="G934" s="63" t="s">
        <v>1</v>
      </c>
      <c r="K934" s="63" t="s">
        <v>1</v>
      </c>
      <c r="O934" s="210" t="s">
        <v>944</v>
      </c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  <c r="AA934" s="210"/>
      <c r="AB934" s="210"/>
    </row>
    <row r="935" spans="1:30">
      <c r="B935" s="197" t="s">
        <v>945</v>
      </c>
      <c r="C935" s="197"/>
      <c r="D935" s="197"/>
      <c r="F935" s="197" t="s">
        <v>214</v>
      </c>
      <c r="G935" s="197"/>
      <c r="H935" s="197"/>
      <c r="I935" s="197"/>
      <c r="J935" s="197" t="s">
        <v>946</v>
      </c>
      <c r="K935" s="197"/>
      <c r="L935" s="197"/>
      <c r="N935" s="197" t="s">
        <v>947</v>
      </c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197"/>
      <c r="Z935" s="197"/>
      <c r="AA935" s="197"/>
      <c r="AC935" s="209">
        <v>28.5</v>
      </c>
      <c r="AD935" s="209"/>
    </row>
    <row r="936" spans="1:30">
      <c r="C936" s="63" t="s">
        <v>1</v>
      </c>
      <c r="G936" s="63" t="s">
        <v>1</v>
      </c>
      <c r="K936" s="63" t="s">
        <v>1</v>
      </c>
      <c r="O936" s="210" t="s">
        <v>948</v>
      </c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  <c r="AA936" s="210"/>
      <c r="AB936" s="210"/>
    </row>
    <row r="937" spans="1:30">
      <c r="B937" s="197" t="s">
        <v>949</v>
      </c>
      <c r="C937" s="197"/>
      <c r="D937" s="197"/>
      <c r="F937" s="197" t="s">
        <v>214</v>
      </c>
      <c r="G937" s="197"/>
      <c r="H937" s="197"/>
      <c r="I937" s="197"/>
      <c r="J937" s="197" t="s">
        <v>950</v>
      </c>
      <c r="K937" s="197"/>
      <c r="L937" s="197"/>
      <c r="N937" s="197" t="s">
        <v>951</v>
      </c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197"/>
      <c r="Z937" s="197"/>
      <c r="AA937" s="197"/>
      <c r="AC937" s="209">
        <v>28.5</v>
      </c>
      <c r="AD937" s="209"/>
    </row>
    <row r="938" spans="1:30">
      <c r="C938" s="63" t="s">
        <v>1</v>
      </c>
      <c r="G938" s="63" t="s">
        <v>1</v>
      </c>
      <c r="K938" s="63" t="s">
        <v>1</v>
      </c>
      <c r="O938" s="210" t="s">
        <v>952</v>
      </c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  <c r="AA938" s="210"/>
      <c r="AB938" s="210"/>
    </row>
    <row r="939" spans="1:30">
      <c r="B939" s="197" t="s">
        <v>953</v>
      </c>
      <c r="C939" s="197"/>
      <c r="D939" s="197"/>
      <c r="F939" s="197" t="s">
        <v>214</v>
      </c>
      <c r="G939" s="197"/>
      <c r="H939" s="197"/>
      <c r="I939" s="197"/>
      <c r="J939" s="197" t="s">
        <v>954</v>
      </c>
      <c r="K939" s="197"/>
      <c r="L939" s="197"/>
      <c r="N939" s="197" t="s">
        <v>955</v>
      </c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197"/>
      <c r="Z939" s="197"/>
      <c r="AA939" s="197"/>
      <c r="AC939" s="209">
        <v>222.23</v>
      </c>
      <c r="AD939" s="209"/>
    </row>
    <row r="940" spans="1:30">
      <c r="C940" s="63" t="s">
        <v>1</v>
      </c>
      <c r="G940" s="63" t="s">
        <v>1</v>
      </c>
      <c r="K940" s="63" t="s">
        <v>1</v>
      </c>
      <c r="O940" s="210" t="s">
        <v>956</v>
      </c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  <c r="AA940" s="210"/>
      <c r="AB940" s="210"/>
      <c r="AC940" s="214">
        <v>28.22</v>
      </c>
      <c r="AD940" s="214"/>
    </row>
    <row r="941" spans="1:30">
      <c r="C941" s="63" t="s">
        <v>1</v>
      </c>
      <c r="G941" s="63" t="s">
        <v>1</v>
      </c>
      <c r="K941" s="63" t="s">
        <v>1</v>
      </c>
      <c r="O941" s="210" t="s">
        <v>957</v>
      </c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  <c r="AA941" s="210"/>
      <c r="AB941" s="210"/>
      <c r="AC941" s="214">
        <v>194.01</v>
      </c>
      <c r="AD941" s="214"/>
    </row>
    <row r="942" spans="1:30" ht="10.5" customHeight="1"/>
    <row r="943" spans="1:30" ht="12" customHeight="1"/>
    <row r="944" spans="1:30" ht="13.5" customHeight="1">
      <c r="A944" s="195" t="s">
        <v>115</v>
      </c>
      <c r="B944" s="195"/>
      <c r="C944" s="195"/>
      <c r="D944" s="195"/>
      <c r="E944" s="195"/>
      <c r="F944" s="195"/>
      <c r="G944" s="195"/>
      <c r="H944" s="195"/>
      <c r="I944" s="195"/>
      <c r="J944" s="195"/>
      <c r="K944" s="195"/>
      <c r="L944" s="195"/>
      <c r="M944" s="195"/>
      <c r="R944" s="196" t="s">
        <v>958</v>
      </c>
      <c r="S944" s="196"/>
      <c r="T944" s="196"/>
      <c r="U944" s="196"/>
      <c r="V944" s="196"/>
      <c r="W944" s="196"/>
      <c r="X944" s="196"/>
      <c r="Y944" s="196"/>
      <c r="Z944" s="196"/>
      <c r="AA944" s="196"/>
      <c r="AB944" s="196"/>
      <c r="AC944" s="196"/>
      <c r="AD944" s="196"/>
    </row>
    <row r="945" spans="1:30" ht="25.5" customHeight="1">
      <c r="C945" s="201" t="s">
        <v>35</v>
      </c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</row>
    <row r="946" spans="1:30" ht="7.5" customHeight="1"/>
    <row r="947" spans="1:30" ht="18.75" customHeight="1">
      <c r="I947" s="215" t="s">
        <v>36</v>
      </c>
      <c r="J947" s="215"/>
      <c r="K947" s="215"/>
      <c r="L947" s="215"/>
      <c r="M947" s="215"/>
      <c r="N947" s="215"/>
      <c r="O947" s="215"/>
      <c r="P947" s="215"/>
      <c r="S947" s="216" t="s">
        <v>37</v>
      </c>
      <c r="T947" s="216"/>
      <c r="U947" s="216"/>
      <c r="V947" s="216"/>
      <c r="W947" s="216"/>
      <c r="X947" s="216"/>
      <c r="Y947" s="216"/>
    </row>
    <row r="948" spans="1:30" ht="6.75" customHeight="1"/>
    <row r="949" spans="1:30" ht="14.25" customHeight="1">
      <c r="A949" s="211" t="s">
        <v>896</v>
      </c>
      <c r="B949" s="211"/>
      <c r="C949" s="211"/>
      <c r="D949" s="211"/>
      <c r="E949" s="211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</row>
    <row r="950" spans="1:30">
      <c r="B950" s="212" t="s">
        <v>39</v>
      </c>
      <c r="C950" s="212"/>
      <c r="D950" s="212"/>
      <c r="F950" s="212" t="s">
        <v>40</v>
      </c>
      <c r="G950" s="212"/>
      <c r="H950" s="212"/>
      <c r="I950" s="212"/>
      <c r="J950" s="212" t="s">
        <v>41</v>
      </c>
      <c r="K950" s="212"/>
      <c r="L950" s="212"/>
      <c r="N950" s="212" t="s">
        <v>42</v>
      </c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  <c r="AA950" s="212"/>
      <c r="AC950" s="213" t="s">
        <v>43</v>
      </c>
      <c r="AD950" s="213"/>
    </row>
    <row r="951" spans="1:30">
      <c r="B951" s="197" t="s">
        <v>959</v>
      </c>
      <c r="C951" s="197"/>
      <c r="D951" s="197"/>
      <c r="F951" s="197" t="s">
        <v>214</v>
      </c>
      <c r="G951" s="197"/>
      <c r="H951" s="197"/>
      <c r="I951" s="197"/>
      <c r="J951" s="197" t="s">
        <v>960</v>
      </c>
      <c r="K951" s="197"/>
      <c r="L951" s="197"/>
      <c r="N951" s="197" t="s">
        <v>961</v>
      </c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197"/>
      <c r="Z951" s="197"/>
      <c r="AA951" s="197"/>
      <c r="AC951" s="209">
        <v>40.799999999999997</v>
      </c>
      <c r="AD951" s="209"/>
    </row>
    <row r="952" spans="1:30">
      <c r="C952" s="63" t="s">
        <v>1</v>
      </c>
      <c r="G952" s="63" t="s">
        <v>1</v>
      </c>
      <c r="K952" s="63" t="s">
        <v>1</v>
      </c>
      <c r="O952" s="210" t="s">
        <v>962</v>
      </c>
      <c r="P952" s="210"/>
      <c r="Q952" s="210"/>
      <c r="R952" s="210"/>
      <c r="S952" s="210"/>
      <c r="T952" s="210"/>
      <c r="U952" s="210"/>
      <c r="V952" s="210"/>
      <c r="W952" s="210"/>
      <c r="X952" s="210"/>
      <c r="Y952" s="210"/>
      <c r="Z952" s="210"/>
      <c r="AA952" s="210"/>
      <c r="AB952" s="210"/>
    </row>
    <row r="953" spans="1:30">
      <c r="B953" s="197" t="s">
        <v>963</v>
      </c>
      <c r="C953" s="197"/>
      <c r="D953" s="197"/>
      <c r="F953" s="197" t="s">
        <v>214</v>
      </c>
      <c r="G953" s="197"/>
      <c r="H953" s="197"/>
      <c r="I953" s="197"/>
      <c r="J953" s="197" t="s">
        <v>166</v>
      </c>
      <c r="K953" s="197"/>
      <c r="L953" s="197"/>
      <c r="N953" s="197" t="s">
        <v>167</v>
      </c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197"/>
      <c r="Z953" s="197"/>
      <c r="AA953" s="197"/>
      <c r="AC953" s="209">
        <v>2952.99</v>
      </c>
      <c r="AD953" s="209"/>
    </row>
    <row r="954" spans="1:30">
      <c r="C954" s="63" t="s">
        <v>1</v>
      </c>
      <c r="G954" s="63" t="s">
        <v>1</v>
      </c>
      <c r="K954" s="63" t="s">
        <v>1</v>
      </c>
      <c r="O954" s="210" t="s">
        <v>731</v>
      </c>
      <c r="P954" s="210"/>
      <c r="Q954" s="210"/>
      <c r="R954" s="210"/>
      <c r="S954" s="210"/>
      <c r="T954" s="210"/>
      <c r="U954" s="210"/>
      <c r="V954" s="210"/>
      <c r="W954" s="210"/>
      <c r="X954" s="210"/>
      <c r="Y954" s="210"/>
      <c r="Z954" s="210"/>
      <c r="AA954" s="210"/>
      <c r="AB954" s="210"/>
      <c r="AC954" s="214">
        <v>247</v>
      </c>
      <c r="AD954" s="214"/>
    </row>
    <row r="955" spans="1:30">
      <c r="C955" s="63" t="s">
        <v>1</v>
      </c>
      <c r="G955" s="63" t="s">
        <v>1</v>
      </c>
      <c r="K955" s="63" t="s">
        <v>1</v>
      </c>
      <c r="O955" s="210" t="s">
        <v>731</v>
      </c>
      <c r="P955" s="210"/>
      <c r="Q955" s="210"/>
      <c r="R955" s="210"/>
      <c r="S955" s="210"/>
      <c r="T955" s="210"/>
      <c r="U955" s="210"/>
      <c r="V955" s="210"/>
      <c r="W955" s="210"/>
      <c r="X955" s="210"/>
      <c r="Y955" s="210"/>
      <c r="Z955" s="210"/>
      <c r="AA955" s="210"/>
      <c r="AB955" s="210"/>
      <c r="AC955" s="214">
        <v>264.95</v>
      </c>
      <c r="AD955" s="214"/>
    </row>
    <row r="956" spans="1:30">
      <c r="C956" s="63" t="s">
        <v>1</v>
      </c>
      <c r="G956" s="63" t="s">
        <v>1</v>
      </c>
      <c r="K956" s="63" t="s">
        <v>1</v>
      </c>
      <c r="O956" s="210" t="s">
        <v>731</v>
      </c>
      <c r="P956" s="210"/>
      <c r="Q956" s="210"/>
      <c r="R956" s="210"/>
      <c r="S956" s="210"/>
      <c r="T956" s="210"/>
      <c r="U956" s="210"/>
      <c r="V956" s="210"/>
      <c r="W956" s="210"/>
      <c r="X956" s="210"/>
      <c r="Y956" s="210"/>
      <c r="Z956" s="210"/>
      <c r="AA956" s="210"/>
      <c r="AB956" s="210"/>
      <c r="AC956" s="214">
        <v>264.95</v>
      </c>
      <c r="AD956" s="214"/>
    </row>
    <row r="957" spans="1:30">
      <c r="C957" s="63" t="s">
        <v>1</v>
      </c>
      <c r="G957" s="63" t="s">
        <v>1</v>
      </c>
      <c r="K957" s="63" t="s">
        <v>1</v>
      </c>
      <c r="O957" s="210" t="s">
        <v>731</v>
      </c>
      <c r="P957" s="210"/>
      <c r="Q957" s="210"/>
      <c r="R957" s="210"/>
      <c r="S957" s="210"/>
      <c r="T957" s="210"/>
      <c r="U957" s="210"/>
      <c r="V957" s="210"/>
      <c r="W957" s="210"/>
      <c r="X957" s="210"/>
      <c r="Y957" s="210"/>
      <c r="Z957" s="210"/>
      <c r="AA957" s="210"/>
      <c r="AB957" s="210"/>
      <c r="AC957" s="214">
        <v>247</v>
      </c>
      <c r="AD957" s="214"/>
    </row>
    <row r="958" spans="1:30">
      <c r="C958" s="63" t="s">
        <v>1</v>
      </c>
      <c r="G958" s="63" t="s">
        <v>1</v>
      </c>
      <c r="K958" s="63" t="s">
        <v>1</v>
      </c>
      <c r="O958" s="210" t="s">
        <v>731</v>
      </c>
      <c r="P958" s="210"/>
      <c r="Q958" s="210"/>
      <c r="R958" s="210"/>
      <c r="S958" s="210"/>
      <c r="T958" s="210"/>
      <c r="U958" s="210"/>
      <c r="V958" s="210"/>
      <c r="W958" s="210"/>
      <c r="X958" s="210"/>
      <c r="Y958" s="210"/>
      <c r="Z958" s="210"/>
      <c r="AA958" s="210"/>
      <c r="AB958" s="210"/>
      <c r="AC958" s="214">
        <v>264.95</v>
      </c>
      <c r="AD958" s="214"/>
    </row>
    <row r="959" spans="1:30">
      <c r="C959" s="63" t="s">
        <v>1</v>
      </c>
      <c r="G959" s="63" t="s">
        <v>1</v>
      </c>
      <c r="K959" s="63" t="s">
        <v>1</v>
      </c>
      <c r="O959" s="210" t="s">
        <v>731</v>
      </c>
      <c r="P959" s="210"/>
      <c r="Q959" s="210"/>
      <c r="R959" s="210"/>
      <c r="S959" s="210"/>
      <c r="T959" s="210"/>
      <c r="U959" s="210"/>
      <c r="V959" s="210"/>
      <c r="W959" s="210"/>
      <c r="X959" s="210"/>
      <c r="Y959" s="210"/>
      <c r="Z959" s="210"/>
      <c r="AA959" s="210"/>
      <c r="AB959" s="210"/>
      <c r="AC959" s="214">
        <v>264.95</v>
      </c>
      <c r="AD959" s="214"/>
    </row>
    <row r="960" spans="1:30">
      <c r="C960" s="63" t="s">
        <v>1</v>
      </c>
      <c r="G960" s="63" t="s">
        <v>1</v>
      </c>
      <c r="K960" s="63" t="s">
        <v>1</v>
      </c>
      <c r="O960" s="210" t="s">
        <v>731</v>
      </c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  <c r="AA960" s="210"/>
      <c r="AB960" s="210"/>
      <c r="AC960" s="214">
        <v>247</v>
      </c>
      <c r="AD960" s="214"/>
    </row>
    <row r="961" spans="2:30">
      <c r="C961" s="63" t="s">
        <v>1</v>
      </c>
      <c r="G961" s="63" t="s">
        <v>1</v>
      </c>
      <c r="K961" s="63" t="s">
        <v>1</v>
      </c>
      <c r="O961" s="210" t="s">
        <v>731</v>
      </c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  <c r="AA961" s="210"/>
      <c r="AB961" s="210"/>
      <c r="AC961" s="214">
        <v>252.87</v>
      </c>
      <c r="AD961" s="214"/>
    </row>
    <row r="962" spans="2:30">
      <c r="C962" s="63" t="s">
        <v>1</v>
      </c>
      <c r="G962" s="63" t="s">
        <v>1</v>
      </c>
      <c r="K962" s="63" t="s">
        <v>1</v>
      </c>
      <c r="O962" s="210" t="s">
        <v>731</v>
      </c>
      <c r="P962" s="210"/>
      <c r="Q962" s="210"/>
      <c r="R962" s="210"/>
      <c r="S962" s="210"/>
      <c r="T962" s="210"/>
      <c r="U962" s="210"/>
      <c r="V962" s="210"/>
      <c r="W962" s="210"/>
      <c r="X962" s="210"/>
      <c r="Y962" s="210"/>
      <c r="Z962" s="210"/>
      <c r="AA962" s="210"/>
      <c r="AB962" s="210"/>
      <c r="AC962" s="214">
        <v>247</v>
      </c>
      <c r="AD962" s="214"/>
    </row>
    <row r="963" spans="2:30">
      <c r="C963" s="63" t="s">
        <v>1</v>
      </c>
      <c r="G963" s="63" t="s">
        <v>1</v>
      </c>
      <c r="K963" s="63" t="s">
        <v>1</v>
      </c>
      <c r="O963" s="210" t="s">
        <v>731</v>
      </c>
      <c r="P963" s="210"/>
      <c r="Q963" s="210"/>
      <c r="R963" s="210"/>
      <c r="S963" s="210"/>
      <c r="T963" s="210"/>
      <c r="U963" s="210"/>
      <c r="V963" s="210"/>
      <c r="W963" s="210"/>
      <c r="X963" s="210"/>
      <c r="Y963" s="210"/>
      <c r="Z963" s="210"/>
      <c r="AA963" s="210"/>
      <c r="AB963" s="210"/>
      <c r="AC963" s="214">
        <v>140.37</v>
      </c>
      <c r="AD963" s="214"/>
    </row>
    <row r="964" spans="2:30">
      <c r="C964" s="63" t="s">
        <v>1</v>
      </c>
      <c r="G964" s="63" t="s">
        <v>1</v>
      </c>
      <c r="K964" s="63" t="s">
        <v>1</v>
      </c>
      <c r="O964" s="210" t="s">
        <v>731</v>
      </c>
      <c r="P964" s="210"/>
      <c r="Q964" s="210"/>
      <c r="R964" s="210"/>
      <c r="S964" s="210"/>
      <c r="T964" s="210"/>
      <c r="U964" s="210"/>
      <c r="V964" s="210"/>
      <c r="W964" s="210"/>
      <c r="X964" s="210"/>
      <c r="Y964" s="210"/>
      <c r="Z964" s="210"/>
      <c r="AA964" s="210"/>
      <c r="AB964" s="210"/>
      <c r="AC964" s="214">
        <v>264.95</v>
      </c>
      <c r="AD964" s="214"/>
    </row>
    <row r="965" spans="2:30">
      <c r="C965" s="63" t="s">
        <v>1</v>
      </c>
      <c r="G965" s="63" t="s">
        <v>1</v>
      </c>
      <c r="K965" s="63" t="s">
        <v>1</v>
      </c>
      <c r="O965" s="210" t="s">
        <v>731</v>
      </c>
      <c r="P965" s="210"/>
      <c r="Q965" s="210"/>
      <c r="R965" s="210"/>
      <c r="S965" s="210"/>
      <c r="T965" s="210"/>
      <c r="U965" s="210"/>
      <c r="V965" s="210"/>
      <c r="W965" s="210"/>
      <c r="X965" s="210"/>
      <c r="Y965" s="210"/>
      <c r="Z965" s="210"/>
      <c r="AA965" s="210"/>
      <c r="AB965" s="210"/>
      <c r="AC965" s="214">
        <v>247</v>
      </c>
      <c r="AD965" s="214"/>
    </row>
    <row r="966" spans="2:30">
      <c r="B966" s="197" t="s">
        <v>964</v>
      </c>
      <c r="C966" s="197"/>
      <c r="D966" s="197"/>
      <c r="F966" s="197" t="s">
        <v>214</v>
      </c>
      <c r="G966" s="197"/>
      <c r="H966" s="197"/>
      <c r="I966" s="197"/>
      <c r="J966" s="197" t="s">
        <v>533</v>
      </c>
      <c r="K966" s="197"/>
      <c r="L966" s="197"/>
      <c r="N966" s="197" t="s">
        <v>534</v>
      </c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197"/>
      <c r="Z966" s="197"/>
      <c r="AA966" s="197"/>
      <c r="AC966" s="209">
        <v>1781.9</v>
      </c>
      <c r="AD966" s="209"/>
    </row>
    <row r="967" spans="2:30">
      <c r="C967" s="63" t="s">
        <v>1</v>
      </c>
      <c r="G967" s="63" t="s">
        <v>1</v>
      </c>
      <c r="K967" s="63" t="s">
        <v>1</v>
      </c>
      <c r="O967" s="210" t="s">
        <v>965</v>
      </c>
      <c r="P967" s="210"/>
      <c r="Q967" s="210"/>
      <c r="R967" s="210"/>
      <c r="S967" s="210"/>
      <c r="T967" s="210"/>
      <c r="U967" s="210"/>
      <c r="V967" s="210"/>
      <c r="W967" s="210"/>
      <c r="X967" s="210"/>
      <c r="Y967" s="210"/>
      <c r="Z967" s="210"/>
      <c r="AA967" s="210"/>
      <c r="AB967" s="210"/>
    </row>
    <row r="968" spans="2:30">
      <c r="B968" s="197" t="s">
        <v>966</v>
      </c>
      <c r="C968" s="197"/>
      <c r="D968" s="197"/>
      <c r="F968" s="197" t="s">
        <v>214</v>
      </c>
      <c r="G968" s="197"/>
      <c r="H968" s="197"/>
      <c r="I968" s="197"/>
      <c r="J968" s="197" t="s">
        <v>967</v>
      </c>
      <c r="K968" s="197"/>
      <c r="L968" s="197"/>
      <c r="N968" s="197" t="s">
        <v>968</v>
      </c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197"/>
      <c r="Z968" s="197"/>
      <c r="AA968" s="197"/>
      <c r="AC968" s="209">
        <v>961.71</v>
      </c>
      <c r="AD968" s="209"/>
    </row>
    <row r="969" spans="2:30">
      <c r="C969" s="63" t="s">
        <v>1</v>
      </c>
      <c r="G969" s="63" t="s">
        <v>1</v>
      </c>
      <c r="K969" s="63" t="s">
        <v>1</v>
      </c>
      <c r="O969" s="210" t="s">
        <v>969</v>
      </c>
      <c r="P969" s="210"/>
      <c r="Q969" s="210"/>
      <c r="R969" s="210"/>
      <c r="S969" s="210"/>
      <c r="T969" s="210"/>
      <c r="U969" s="210"/>
      <c r="V969" s="210"/>
      <c r="W969" s="210"/>
      <c r="X969" s="210"/>
      <c r="Y969" s="210"/>
      <c r="Z969" s="210"/>
      <c r="AA969" s="210"/>
      <c r="AB969" s="210"/>
      <c r="AC969" s="214">
        <v>84.44</v>
      </c>
      <c r="AD969" s="214"/>
    </row>
    <row r="970" spans="2:30">
      <c r="C970" s="63" t="s">
        <v>1</v>
      </c>
      <c r="G970" s="63" t="s">
        <v>1</v>
      </c>
      <c r="K970" s="63" t="s">
        <v>1</v>
      </c>
      <c r="O970" s="210" t="s">
        <v>970</v>
      </c>
      <c r="P970" s="210"/>
      <c r="Q970" s="210"/>
      <c r="R970" s="210"/>
      <c r="S970" s="210"/>
      <c r="T970" s="210"/>
      <c r="U970" s="210"/>
      <c r="V970" s="210"/>
      <c r="W970" s="210"/>
      <c r="X970" s="210"/>
      <c r="Y970" s="210"/>
      <c r="Z970" s="210"/>
      <c r="AA970" s="210"/>
      <c r="AB970" s="210"/>
      <c r="AC970" s="214">
        <v>92.44</v>
      </c>
      <c r="AD970" s="214"/>
    </row>
    <row r="971" spans="2:30">
      <c r="C971" s="63" t="s">
        <v>1</v>
      </c>
      <c r="G971" s="63" t="s">
        <v>1</v>
      </c>
      <c r="K971" s="63" t="s">
        <v>1</v>
      </c>
      <c r="O971" s="210" t="s">
        <v>969</v>
      </c>
      <c r="P971" s="210"/>
      <c r="Q971" s="210"/>
      <c r="R971" s="210"/>
      <c r="S971" s="210"/>
      <c r="T971" s="210"/>
      <c r="U971" s="210"/>
      <c r="V971" s="210"/>
      <c r="W971" s="210"/>
      <c r="X971" s="210"/>
      <c r="Y971" s="210"/>
      <c r="Z971" s="210"/>
      <c r="AA971" s="210"/>
      <c r="AB971" s="210"/>
      <c r="AC971" s="214">
        <v>168.87</v>
      </c>
      <c r="AD971" s="214"/>
    </row>
    <row r="972" spans="2:30">
      <c r="C972" s="63" t="s">
        <v>1</v>
      </c>
      <c r="G972" s="63" t="s">
        <v>1</v>
      </c>
      <c r="K972" s="63" t="s">
        <v>1</v>
      </c>
      <c r="O972" s="210" t="s">
        <v>969</v>
      </c>
      <c r="P972" s="210"/>
      <c r="Q972" s="210"/>
      <c r="R972" s="210"/>
      <c r="S972" s="210"/>
      <c r="T972" s="210"/>
      <c r="U972" s="210"/>
      <c r="V972" s="210"/>
      <c r="W972" s="210"/>
      <c r="X972" s="210"/>
      <c r="Y972" s="210"/>
      <c r="Z972" s="210"/>
      <c r="AA972" s="210"/>
      <c r="AB972" s="210"/>
      <c r="AC972" s="214">
        <v>253.31</v>
      </c>
      <c r="AD972" s="214"/>
    </row>
    <row r="973" spans="2:30">
      <c r="C973" s="63" t="s">
        <v>1</v>
      </c>
      <c r="G973" s="63" t="s">
        <v>1</v>
      </c>
      <c r="K973" s="63" t="s">
        <v>1</v>
      </c>
      <c r="O973" s="210" t="s">
        <v>969</v>
      </c>
      <c r="P973" s="210"/>
      <c r="Q973" s="210"/>
      <c r="R973" s="210"/>
      <c r="S973" s="210"/>
      <c r="T973" s="210"/>
      <c r="U973" s="210"/>
      <c r="V973" s="210"/>
      <c r="W973" s="210"/>
      <c r="X973" s="210"/>
      <c r="Y973" s="210"/>
      <c r="Z973" s="210"/>
      <c r="AA973" s="210"/>
      <c r="AB973" s="210"/>
      <c r="AC973" s="214">
        <v>112.58</v>
      </c>
      <c r="AD973" s="214"/>
    </row>
    <row r="974" spans="2:30">
      <c r="C974" s="63" t="s">
        <v>1</v>
      </c>
      <c r="G974" s="63" t="s">
        <v>1</v>
      </c>
      <c r="K974" s="63" t="s">
        <v>1</v>
      </c>
      <c r="O974" s="210" t="s">
        <v>970</v>
      </c>
      <c r="P974" s="210"/>
      <c r="Q974" s="210"/>
      <c r="R974" s="210"/>
      <c r="S974" s="210"/>
      <c r="T974" s="210"/>
      <c r="U974" s="210"/>
      <c r="V974" s="210"/>
      <c r="W974" s="210"/>
      <c r="X974" s="210"/>
      <c r="Y974" s="210"/>
      <c r="Z974" s="210"/>
      <c r="AA974" s="210"/>
      <c r="AB974" s="210"/>
      <c r="AC974" s="214">
        <v>137.49</v>
      </c>
      <c r="AD974" s="214"/>
    </row>
    <row r="975" spans="2:30">
      <c r="C975" s="63" t="s">
        <v>1</v>
      </c>
      <c r="G975" s="63" t="s">
        <v>1</v>
      </c>
      <c r="K975" s="63" t="s">
        <v>1</v>
      </c>
      <c r="O975" s="210" t="s">
        <v>970</v>
      </c>
      <c r="P975" s="210"/>
      <c r="Q975" s="210"/>
      <c r="R975" s="210"/>
      <c r="S975" s="210"/>
      <c r="T975" s="210"/>
      <c r="U975" s="210"/>
      <c r="V975" s="210"/>
      <c r="W975" s="210"/>
      <c r="X975" s="210"/>
      <c r="Y975" s="210"/>
      <c r="Z975" s="210"/>
      <c r="AA975" s="210"/>
      <c r="AB975" s="210"/>
      <c r="AC975" s="214">
        <v>112.58</v>
      </c>
      <c r="AD975" s="214"/>
    </row>
    <row r="976" spans="2:30">
      <c r="B976" s="197" t="s">
        <v>319</v>
      </c>
      <c r="C976" s="197"/>
      <c r="D976" s="197"/>
      <c r="F976" s="197" t="s">
        <v>302</v>
      </c>
      <c r="G976" s="197"/>
      <c r="H976" s="197"/>
      <c r="I976" s="197"/>
      <c r="J976" s="197" t="s">
        <v>227</v>
      </c>
      <c r="K976" s="197"/>
      <c r="L976" s="197"/>
      <c r="N976" s="197" t="s">
        <v>228</v>
      </c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197"/>
      <c r="Z976" s="197"/>
      <c r="AA976" s="197"/>
      <c r="AC976" s="209">
        <v>1021.61</v>
      </c>
      <c r="AD976" s="209"/>
    </row>
    <row r="977" spans="2:30">
      <c r="C977" s="63" t="s">
        <v>1</v>
      </c>
      <c r="G977" s="63" t="s">
        <v>1</v>
      </c>
      <c r="K977" s="63" t="s">
        <v>1</v>
      </c>
      <c r="O977" s="210" t="s">
        <v>321</v>
      </c>
      <c r="P977" s="210"/>
      <c r="Q977" s="210"/>
      <c r="R977" s="210"/>
      <c r="S977" s="210"/>
      <c r="T977" s="210"/>
      <c r="U977" s="210"/>
      <c r="V977" s="210"/>
      <c r="W977" s="210"/>
      <c r="X977" s="210"/>
      <c r="Y977" s="210"/>
      <c r="Z977" s="210"/>
      <c r="AA977" s="210"/>
      <c r="AB977" s="210"/>
      <c r="AC977" s="214">
        <v>498.46</v>
      </c>
      <c r="AD977" s="214"/>
    </row>
    <row r="978" spans="2:30">
      <c r="C978" s="63" t="s">
        <v>1</v>
      </c>
      <c r="G978" s="63" t="s">
        <v>1</v>
      </c>
      <c r="K978" s="63" t="s">
        <v>1</v>
      </c>
      <c r="O978" s="210" t="s">
        <v>321</v>
      </c>
      <c r="P978" s="210"/>
      <c r="Q978" s="210"/>
      <c r="R978" s="210"/>
      <c r="S978" s="210"/>
      <c r="T978" s="210"/>
      <c r="U978" s="210"/>
      <c r="V978" s="210"/>
      <c r="W978" s="210"/>
      <c r="X978" s="210"/>
      <c r="Y978" s="210"/>
      <c r="Z978" s="210"/>
      <c r="AA978" s="210"/>
      <c r="AB978" s="210"/>
      <c r="AC978" s="214">
        <v>370.41</v>
      </c>
      <c r="AD978" s="214"/>
    </row>
    <row r="979" spans="2:30">
      <c r="C979" s="63" t="s">
        <v>1</v>
      </c>
      <c r="G979" s="63" t="s">
        <v>1</v>
      </c>
      <c r="K979" s="63" t="s">
        <v>1</v>
      </c>
      <c r="O979" s="210" t="s">
        <v>321</v>
      </c>
      <c r="P979" s="210"/>
      <c r="Q979" s="210"/>
      <c r="R979" s="210"/>
      <c r="S979" s="210"/>
      <c r="T979" s="210"/>
      <c r="U979" s="210"/>
      <c r="V979" s="210"/>
      <c r="W979" s="210"/>
      <c r="X979" s="210"/>
      <c r="Y979" s="210"/>
      <c r="Z979" s="210"/>
      <c r="AA979" s="210"/>
      <c r="AB979" s="210"/>
      <c r="AC979" s="214">
        <v>152.74</v>
      </c>
      <c r="AD979" s="214"/>
    </row>
    <row r="980" spans="2:30">
      <c r="B980" s="197" t="s">
        <v>336</v>
      </c>
      <c r="C980" s="197"/>
      <c r="D980" s="197"/>
      <c r="F980" s="197" t="s">
        <v>302</v>
      </c>
      <c r="G980" s="197"/>
      <c r="H980" s="197"/>
      <c r="I980" s="197"/>
      <c r="J980" s="197" t="s">
        <v>337</v>
      </c>
      <c r="K980" s="197"/>
      <c r="L980" s="197"/>
      <c r="N980" s="197" t="s">
        <v>338</v>
      </c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  <c r="AA980" s="197"/>
      <c r="AC980" s="209">
        <v>99.96</v>
      </c>
      <c r="AD980" s="209"/>
    </row>
    <row r="981" spans="2:30">
      <c r="C981" s="63" t="s">
        <v>1</v>
      </c>
      <c r="G981" s="63" t="s">
        <v>1</v>
      </c>
      <c r="K981" s="63" t="s">
        <v>1</v>
      </c>
      <c r="O981" s="210" t="s">
        <v>971</v>
      </c>
      <c r="P981" s="210"/>
      <c r="Q981" s="210"/>
      <c r="R981" s="210"/>
      <c r="S981" s="210"/>
      <c r="T981" s="210"/>
      <c r="U981" s="210"/>
      <c r="V981" s="210"/>
      <c r="W981" s="210"/>
      <c r="X981" s="210"/>
      <c r="Y981" s="210"/>
      <c r="Z981" s="210"/>
      <c r="AA981" s="210"/>
      <c r="AB981" s="210"/>
      <c r="AC981" s="214">
        <v>54.11</v>
      </c>
      <c r="AD981" s="214"/>
    </row>
    <row r="982" spans="2:30">
      <c r="C982" s="63" t="s">
        <v>1</v>
      </c>
      <c r="G982" s="63" t="s">
        <v>1</v>
      </c>
      <c r="K982" s="63" t="s">
        <v>1</v>
      </c>
      <c r="O982" s="210" t="s">
        <v>972</v>
      </c>
      <c r="P982" s="210"/>
      <c r="Q982" s="210"/>
      <c r="R982" s="210"/>
      <c r="S982" s="210"/>
      <c r="T982" s="210"/>
      <c r="U982" s="210"/>
      <c r="V982" s="210"/>
      <c r="W982" s="210"/>
      <c r="X982" s="210"/>
      <c r="Y982" s="210"/>
      <c r="Z982" s="210"/>
      <c r="AA982" s="210"/>
      <c r="AB982" s="210"/>
      <c r="AC982" s="214">
        <v>23.2</v>
      </c>
      <c r="AD982" s="214"/>
    </row>
    <row r="983" spans="2:30">
      <c r="C983" s="63" t="s">
        <v>1</v>
      </c>
      <c r="G983" s="63" t="s">
        <v>1</v>
      </c>
      <c r="K983" s="63" t="s">
        <v>1</v>
      </c>
      <c r="O983" s="210" t="s">
        <v>973</v>
      </c>
      <c r="P983" s="210"/>
      <c r="Q983" s="210"/>
      <c r="R983" s="210"/>
      <c r="S983" s="210"/>
      <c r="T983" s="210"/>
      <c r="U983" s="210"/>
      <c r="V983" s="210"/>
      <c r="W983" s="210"/>
      <c r="X983" s="210"/>
      <c r="Y983" s="210"/>
      <c r="Z983" s="210"/>
      <c r="AA983" s="210"/>
      <c r="AB983" s="210"/>
      <c r="AC983" s="214">
        <v>12.19</v>
      </c>
      <c r="AD983" s="214"/>
    </row>
    <row r="984" spans="2:30">
      <c r="C984" s="63" t="s">
        <v>1</v>
      </c>
      <c r="G984" s="63" t="s">
        <v>1</v>
      </c>
      <c r="K984" s="63" t="s">
        <v>1</v>
      </c>
      <c r="O984" s="210" t="s">
        <v>974</v>
      </c>
      <c r="P984" s="210"/>
      <c r="Q984" s="210"/>
      <c r="R984" s="210"/>
      <c r="S984" s="210"/>
      <c r="T984" s="210"/>
      <c r="U984" s="210"/>
      <c r="V984" s="210"/>
      <c r="W984" s="210"/>
      <c r="X984" s="210"/>
      <c r="Y984" s="210"/>
      <c r="Z984" s="210"/>
      <c r="AA984" s="210"/>
      <c r="AB984" s="210"/>
      <c r="AC984" s="214">
        <v>10.46</v>
      </c>
      <c r="AD984" s="214"/>
    </row>
    <row r="985" spans="2:30">
      <c r="B985" s="197" t="s">
        <v>975</v>
      </c>
      <c r="C985" s="197"/>
      <c r="D985" s="197"/>
      <c r="F985" s="197" t="s">
        <v>302</v>
      </c>
      <c r="G985" s="197"/>
      <c r="H985" s="197"/>
      <c r="I985" s="197"/>
      <c r="J985" s="197" t="s">
        <v>976</v>
      </c>
      <c r="K985" s="197"/>
      <c r="L985" s="197"/>
      <c r="N985" s="197" t="s">
        <v>977</v>
      </c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  <c r="AA985" s="197"/>
      <c r="AC985" s="209">
        <v>406.53</v>
      </c>
      <c r="AD985" s="209"/>
    </row>
    <row r="986" spans="2:30">
      <c r="C986" s="63" t="s">
        <v>1</v>
      </c>
      <c r="G986" s="63" t="s">
        <v>1</v>
      </c>
      <c r="K986" s="63" t="s">
        <v>1</v>
      </c>
      <c r="O986" s="210" t="s">
        <v>957</v>
      </c>
      <c r="P986" s="210"/>
      <c r="Q986" s="210"/>
      <c r="R986" s="210"/>
      <c r="S986" s="210"/>
      <c r="T986" s="210"/>
      <c r="U986" s="210"/>
      <c r="V986" s="210"/>
      <c r="W986" s="210"/>
      <c r="X986" s="210"/>
      <c r="Y986" s="210"/>
      <c r="Z986" s="210"/>
      <c r="AA986" s="210"/>
      <c r="AB986" s="210"/>
    </row>
    <row r="987" spans="2:30">
      <c r="B987" s="197" t="s">
        <v>343</v>
      </c>
      <c r="C987" s="197"/>
      <c r="D987" s="197"/>
      <c r="F987" s="197" t="s">
        <v>302</v>
      </c>
      <c r="G987" s="197"/>
      <c r="H987" s="197"/>
      <c r="I987" s="197"/>
      <c r="J987" s="197" t="s">
        <v>95</v>
      </c>
      <c r="K987" s="197"/>
      <c r="L987" s="197"/>
      <c r="N987" s="197" t="s">
        <v>96</v>
      </c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197"/>
      <c r="Z987" s="197"/>
      <c r="AA987" s="197"/>
      <c r="AC987" s="209">
        <v>50</v>
      </c>
      <c r="AD987" s="209"/>
    </row>
    <row r="988" spans="2:30">
      <c r="C988" s="63" t="s">
        <v>1</v>
      </c>
      <c r="G988" s="63" t="s">
        <v>1</v>
      </c>
      <c r="K988" s="63" t="s">
        <v>1</v>
      </c>
      <c r="O988" s="210" t="s">
        <v>978</v>
      </c>
      <c r="P988" s="210"/>
      <c r="Q988" s="210"/>
      <c r="R988" s="210"/>
      <c r="S988" s="210"/>
      <c r="T988" s="210"/>
      <c r="U988" s="210"/>
      <c r="V988" s="210"/>
      <c r="W988" s="210"/>
      <c r="X988" s="210"/>
      <c r="Y988" s="210"/>
      <c r="Z988" s="210"/>
      <c r="AA988" s="210"/>
      <c r="AB988" s="210"/>
    </row>
    <row r="989" spans="2:30">
      <c r="B989" s="197" t="s">
        <v>979</v>
      </c>
      <c r="C989" s="197"/>
      <c r="D989" s="197"/>
      <c r="F989" s="197" t="s">
        <v>302</v>
      </c>
      <c r="G989" s="197"/>
      <c r="H989" s="197"/>
      <c r="I989" s="197"/>
      <c r="J989" s="197" t="s">
        <v>980</v>
      </c>
      <c r="K989" s="197"/>
      <c r="L989" s="197"/>
      <c r="N989" s="197" t="s">
        <v>981</v>
      </c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197"/>
      <c r="Z989" s="197"/>
      <c r="AA989" s="197"/>
      <c r="AC989" s="209">
        <v>9646.5</v>
      </c>
      <c r="AD989" s="209"/>
    </row>
    <row r="990" spans="2:30">
      <c r="C990" s="63" t="s">
        <v>1</v>
      </c>
      <c r="G990" s="63" t="s">
        <v>1</v>
      </c>
      <c r="K990" s="63" t="s">
        <v>1</v>
      </c>
      <c r="O990" s="210" t="s">
        <v>982</v>
      </c>
      <c r="P990" s="210"/>
      <c r="Q990" s="210"/>
      <c r="R990" s="210"/>
      <c r="S990" s="210"/>
      <c r="T990" s="210"/>
      <c r="U990" s="210"/>
      <c r="V990" s="210"/>
      <c r="W990" s="210"/>
      <c r="X990" s="210"/>
      <c r="Y990" s="210"/>
      <c r="Z990" s="210"/>
      <c r="AA990" s="210"/>
      <c r="AB990" s="210"/>
      <c r="AC990" s="214">
        <v>3765</v>
      </c>
      <c r="AD990" s="214"/>
    </row>
    <row r="991" spans="2:30">
      <c r="C991" s="63" t="s">
        <v>1</v>
      </c>
      <c r="G991" s="63" t="s">
        <v>1</v>
      </c>
      <c r="K991" s="63" t="s">
        <v>1</v>
      </c>
      <c r="O991" s="210" t="s">
        <v>983</v>
      </c>
      <c r="P991" s="210"/>
      <c r="Q991" s="210"/>
      <c r="R991" s="210"/>
      <c r="S991" s="210"/>
      <c r="T991" s="210"/>
      <c r="U991" s="210"/>
      <c r="V991" s="210"/>
      <c r="W991" s="210"/>
      <c r="X991" s="210"/>
      <c r="Y991" s="210"/>
      <c r="Z991" s="210"/>
      <c r="AA991" s="210"/>
      <c r="AB991" s="210"/>
      <c r="AC991" s="214">
        <v>5881.5</v>
      </c>
      <c r="AD991" s="214"/>
    </row>
    <row r="992" spans="2:30">
      <c r="B992" s="197" t="s">
        <v>984</v>
      </c>
      <c r="C992" s="197"/>
      <c r="D992" s="197"/>
      <c r="F992" s="197" t="s">
        <v>302</v>
      </c>
      <c r="G992" s="197"/>
      <c r="H992" s="197"/>
      <c r="I992" s="197"/>
      <c r="J992" s="197" t="s">
        <v>985</v>
      </c>
      <c r="K992" s="197"/>
      <c r="L992" s="197"/>
      <c r="N992" s="197" t="s">
        <v>986</v>
      </c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197"/>
      <c r="Z992" s="197"/>
      <c r="AA992" s="197"/>
      <c r="AC992" s="209">
        <v>25818.240000000002</v>
      </c>
      <c r="AD992" s="209"/>
    </row>
    <row r="993" spans="1:30">
      <c r="C993" s="63" t="s">
        <v>1</v>
      </c>
      <c r="G993" s="63" t="s">
        <v>1</v>
      </c>
      <c r="K993" s="63" t="s">
        <v>1</v>
      </c>
      <c r="O993" s="210" t="s">
        <v>983</v>
      </c>
      <c r="P993" s="210"/>
      <c r="Q993" s="210"/>
      <c r="R993" s="210"/>
      <c r="S993" s="210"/>
      <c r="T993" s="210"/>
      <c r="U993" s="210"/>
      <c r="V993" s="210"/>
      <c r="W993" s="210"/>
      <c r="X993" s="210"/>
      <c r="Y993" s="210"/>
      <c r="Z993" s="210"/>
      <c r="AA993" s="210"/>
      <c r="AB993" s="210"/>
      <c r="AC993" s="214">
        <v>10167.94</v>
      </c>
      <c r="AD993" s="214"/>
    </row>
    <row r="994" spans="1:30">
      <c r="C994" s="63" t="s">
        <v>1</v>
      </c>
      <c r="G994" s="63" t="s">
        <v>1</v>
      </c>
      <c r="K994" s="63" t="s">
        <v>1</v>
      </c>
      <c r="O994" s="210" t="s">
        <v>987</v>
      </c>
      <c r="P994" s="210"/>
      <c r="Q994" s="210"/>
      <c r="R994" s="210"/>
      <c r="S994" s="210"/>
      <c r="T994" s="210"/>
      <c r="U994" s="210"/>
      <c r="V994" s="210"/>
      <c r="W994" s="210"/>
      <c r="X994" s="210"/>
      <c r="Y994" s="210"/>
      <c r="Z994" s="210"/>
      <c r="AA994" s="210"/>
      <c r="AB994" s="210"/>
      <c r="AC994" s="214">
        <v>3903.3</v>
      </c>
      <c r="AD994" s="214"/>
    </row>
    <row r="995" spans="1:30">
      <c r="C995" s="63" t="s">
        <v>1</v>
      </c>
      <c r="G995" s="63" t="s">
        <v>1</v>
      </c>
      <c r="K995" s="63" t="s">
        <v>1</v>
      </c>
      <c r="O995" s="210" t="s">
        <v>988</v>
      </c>
      <c r="P995" s="210"/>
      <c r="Q995" s="210"/>
      <c r="R995" s="210"/>
      <c r="S995" s="210"/>
      <c r="T995" s="210"/>
      <c r="U995" s="210"/>
      <c r="V995" s="210"/>
      <c r="W995" s="210"/>
      <c r="X995" s="210"/>
      <c r="Y995" s="210"/>
      <c r="Z995" s="210"/>
      <c r="AA995" s="210"/>
      <c r="AB995" s="210"/>
      <c r="AC995" s="214">
        <v>11747</v>
      </c>
      <c r="AD995" s="214"/>
    </row>
    <row r="996" spans="1:30" ht="102" customHeight="1"/>
    <row r="997" spans="1:30" ht="12" customHeight="1"/>
    <row r="998" spans="1:30" ht="13.5" customHeight="1">
      <c r="A998" s="195" t="s">
        <v>115</v>
      </c>
      <c r="B998" s="195"/>
      <c r="C998" s="195"/>
      <c r="D998" s="195"/>
      <c r="E998" s="195"/>
      <c r="F998" s="195"/>
      <c r="G998" s="195"/>
      <c r="H998" s="195"/>
      <c r="I998" s="195"/>
      <c r="J998" s="195"/>
      <c r="K998" s="195"/>
      <c r="L998" s="195"/>
      <c r="M998" s="195"/>
      <c r="R998" s="196" t="s">
        <v>989</v>
      </c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  <c r="AC998" s="196"/>
      <c r="AD998" s="196"/>
    </row>
    <row r="999" spans="1:30" ht="25.5" customHeight="1">
      <c r="C999" s="201" t="s">
        <v>35</v>
      </c>
      <c r="D999" s="201"/>
      <c r="E999" s="201"/>
      <c r="F999" s="201"/>
      <c r="G999" s="201"/>
      <c r="H999" s="201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</row>
    <row r="1000" spans="1:30" ht="7.5" customHeight="1"/>
    <row r="1001" spans="1:30" ht="18.75" customHeight="1">
      <c r="I1001" s="215" t="s">
        <v>36</v>
      </c>
      <c r="J1001" s="215"/>
      <c r="K1001" s="215"/>
      <c r="L1001" s="215"/>
      <c r="M1001" s="215"/>
      <c r="N1001" s="215"/>
      <c r="O1001" s="215"/>
      <c r="P1001" s="215"/>
      <c r="S1001" s="216" t="s">
        <v>37</v>
      </c>
      <c r="T1001" s="216"/>
      <c r="U1001" s="216"/>
      <c r="V1001" s="216"/>
      <c r="W1001" s="216"/>
      <c r="X1001" s="216"/>
      <c r="Y1001" s="216"/>
    </row>
    <row r="1002" spans="1:30" ht="6.75" customHeight="1"/>
    <row r="1003" spans="1:30" ht="14.25" customHeight="1">
      <c r="A1003" s="211" t="s">
        <v>896</v>
      </c>
      <c r="B1003" s="211"/>
      <c r="C1003" s="211"/>
      <c r="D1003" s="211"/>
      <c r="E1003" s="211"/>
      <c r="F1003" s="211"/>
      <c r="G1003" s="211"/>
      <c r="H1003" s="211"/>
      <c r="I1003" s="211"/>
      <c r="J1003" s="211"/>
      <c r="K1003" s="211"/>
      <c r="L1003" s="211"/>
      <c r="M1003" s="211"/>
      <c r="N1003" s="211"/>
      <c r="O1003" s="211"/>
    </row>
    <row r="1004" spans="1:30">
      <c r="B1004" s="212" t="s">
        <v>39</v>
      </c>
      <c r="C1004" s="212"/>
      <c r="D1004" s="212"/>
      <c r="F1004" s="212" t="s">
        <v>40</v>
      </c>
      <c r="G1004" s="212"/>
      <c r="H1004" s="212"/>
      <c r="I1004" s="212"/>
      <c r="J1004" s="212" t="s">
        <v>41</v>
      </c>
      <c r="K1004" s="212"/>
      <c r="L1004" s="212"/>
      <c r="N1004" s="212" t="s">
        <v>42</v>
      </c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  <c r="AA1004" s="212"/>
      <c r="AC1004" s="213" t="s">
        <v>43</v>
      </c>
      <c r="AD1004" s="213"/>
    </row>
    <row r="1005" spans="1:30">
      <c r="B1005" s="197" t="s">
        <v>990</v>
      </c>
      <c r="C1005" s="197"/>
      <c r="D1005" s="197"/>
      <c r="F1005" s="197" t="s">
        <v>302</v>
      </c>
      <c r="G1005" s="197"/>
      <c r="H1005" s="197"/>
      <c r="I1005" s="197"/>
      <c r="J1005" s="197" t="s">
        <v>912</v>
      </c>
      <c r="K1005" s="197"/>
      <c r="L1005" s="197"/>
      <c r="N1005" s="197" t="s">
        <v>913</v>
      </c>
      <c r="O1005" s="197"/>
      <c r="P1005" s="197"/>
      <c r="Q1005" s="197"/>
      <c r="R1005" s="197"/>
      <c r="S1005" s="197"/>
      <c r="T1005" s="197"/>
      <c r="U1005" s="197"/>
      <c r="V1005" s="197"/>
      <c r="W1005" s="197"/>
      <c r="X1005" s="197"/>
      <c r="Y1005" s="197"/>
      <c r="Z1005" s="197"/>
      <c r="AA1005" s="197"/>
      <c r="AC1005" s="209">
        <v>5637.61</v>
      </c>
      <c r="AD1005" s="209"/>
    </row>
    <row r="1006" spans="1:30">
      <c r="C1006" s="63" t="s">
        <v>1</v>
      </c>
      <c r="G1006" s="63" t="s">
        <v>1</v>
      </c>
      <c r="K1006" s="63" t="s">
        <v>1</v>
      </c>
      <c r="O1006" s="210" t="s">
        <v>991</v>
      </c>
      <c r="P1006" s="210"/>
      <c r="Q1006" s="210"/>
      <c r="R1006" s="210"/>
      <c r="S1006" s="210"/>
      <c r="T1006" s="210"/>
      <c r="U1006" s="210"/>
      <c r="V1006" s="210"/>
      <c r="W1006" s="210"/>
      <c r="X1006" s="210"/>
      <c r="Y1006" s="210"/>
      <c r="Z1006" s="210"/>
      <c r="AA1006" s="210"/>
      <c r="AB1006" s="210"/>
      <c r="AC1006" s="214">
        <v>871.57</v>
      </c>
      <c r="AD1006" s="214"/>
    </row>
    <row r="1007" spans="1:30">
      <c r="C1007" s="63" t="s">
        <v>1</v>
      </c>
      <c r="G1007" s="63" t="s">
        <v>1</v>
      </c>
      <c r="K1007" s="63" t="s">
        <v>1</v>
      </c>
      <c r="O1007" s="210" t="s">
        <v>991</v>
      </c>
      <c r="P1007" s="210"/>
      <c r="Q1007" s="210"/>
      <c r="R1007" s="210"/>
      <c r="S1007" s="210"/>
      <c r="T1007" s="210"/>
      <c r="U1007" s="210"/>
      <c r="V1007" s="210"/>
      <c r="W1007" s="210"/>
      <c r="X1007" s="210"/>
      <c r="Y1007" s="210"/>
      <c r="Z1007" s="210"/>
      <c r="AA1007" s="210"/>
      <c r="AB1007" s="210"/>
      <c r="AC1007" s="214">
        <v>607.30999999999995</v>
      </c>
      <c r="AD1007" s="214"/>
    </row>
    <row r="1008" spans="1:30">
      <c r="C1008" s="63" t="s">
        <v>1</v>
      </c>
      <c r="G1008" s="63" t="s">
        <v>1</v>
      </c>
      <c r="K1008" s="63" t="s">
        <v>1</v>
      </c>
      <c r="O1008" s="210" t="s">
        <v>991</v>
      </c>
      <c r="P1008" s="210"/>
      <c r="Q1008" s="210"/>
      <c r="R1008" s="210"/>
      <c r="S1008" s="210"/>
      <c r="T1008" s="210"/>
      <c r="U1008" s="210"/>
      <c r="V1008" s="210"/>
      <c r="W1008" s="210"/>
      <c r="X1008" s="210"/>
      <c r="Y1008" s="210"/>
      <c r="Z1008" s="210"/>
      <c r="AA1008" s="210"/>
      <c r="AB1008" s="210"/>
      <c r="AC1008" s="214">
        <v>567.57000000000005</v>
      </c>
      <c r="AD1008" s="214"/>
    </row>
    <row r="1009" spans="2:30">
      <c r="C1009" s="63" t="s">
        <v>1</v>
      </c>
      <c r="G1009" s="63" t="s">
        <v>1</v>
      </c>
      <c r="K1009" s="63" t="s">
        <v>1</v>
      </c>
      <c r="O1009" s="210" t="s">
        <v>991</v>
      </c>
      <c r="P1009" s="210"/>
      <c r="Q1009" s="210"/>
      <c r="R1009" s="210"/>
      <c r="S1009" s="210"/>
      <c r="T1009" s="210"/>
      <c r="U1009" s="210"/>
      <c r="V1009" s="210"/>
      <c r="W1009" s="210"/>
      <c r="X1009" s="210"/>
      <c r="Y1009" s="210"/>
      <c r="Z1009" s="210"/>
      <c r="AA1009" s="210"/>
      <c r="AB1009" s="210"/>
      <c r="AC1009" s="214">
        <v>995.62</v>
      </c>
      <c r="AD1009" s="214"/>
    </row>
    <row r="1010" spans="2:30">
      <c r="C1010" s="63" t="s">
        <v>1</v>
      </c>
      <c r="G1010" s="63" t="s">
        <v>1</v>
      </c>
      <c r="K1010" s="63" t="s">
        <v>1</v>
      </c>
      <c r="O1010" s="210" t="s">
        <v>991</v>
      </c>
      <c r="P1010" s="210"/>
      <c r="Q1010" s="210"/>
      <c r="R1010" s="210"/>
      <c r="S1010" s="210"/>
      <c r="T1010" s="210"/>
      <c r="U1010" s="210"/>
      <c r="V1010" s="210"/>
      <c r="W1010" s="210"/>
      <c r="X1010" s="210"/>
      <c r="Y1010" s="210"/>
      <c r="Z1010" s="210"/>
      <c r="AA1010" s="210"/>
      <c r="AB1010" s="210"/>
      <c r="AC1010" s="214">
        <v>641.54</v>
      </c>
      <c r="AD1010" s="214"/>
    </row>
    <row r="1011" spans="2:30">
      <c r="C1011" s="63" t="s">
        <v>1</v>
      </c>
      <c r="G1011" s="63" t="s">
        <v>1</v>
      </c>
      <c r="K1011" s="63" t="s">
        <v>1</v>
      </c>
      <c r="O1011" s="210" t="s">
        <v>991</v>
      </c>
      <c r="P1011" s="210"/>
      <c r="Q1011" s="210"/>
      <c r="R1011" s="210"/>
      <c r="S1011" s="210"/>
      <c r="T1011" s="210"/>
      <c r="U1011" s="210"/>
      <c r="V1011" s="210"/>
      <c r="W1011" s="210"/>
      <c r="X1011" s="210"/>
      <c r="Y1011" s="210"/>
      <c r="Z1011" s="210"/>
      <c r="AA1011" s="210"/>
      <c r="AB1011" s="210"/>
      <c r="AC1011" s="214">
        <v>864.81</v>
      </c>
      <c r="AD1011" s="214"/>
    </row>
    <row r="1012" spans="2:30">
      <c r="C1012" s="63" t="s">
        <v>1</v>
      </c>
      <c r="G1012" s="63" t="s">
        <v>1</v>
      </c>
      <c r="K1012" s="63" t="s">
        <v>1</v>
      </c>
      <c r="O1012" s="210" t="s">
        <v>991</v>
      </c>
      <c r="P1012" s="210"/>
      <c r="Q1012" s="210"/>
      <c r="R1012" s="210"/>
      <c r="S1012" s="210"/>
      <c r="T1012" s="210"/>
      <c r="U1012" s="210"/>
      <c r="V1012" s="210"/>
      <c r="W1012" s="210"/>
      <c r="X1012" s="210"/>
      <c r="Y1012" s="210"/>
      <c r="Z1012" s="210"/>
      <c r="AA1012" s="210"/>
      <c r="AB1012" s="210"/>
      <c r="AC1012" s="214">
        <v>495.09</v>
      </c>
      <c r="AD1012" s="214"/>
    </row>
    <row r="1013" spans="2:30">
      <c r="C1013" s="63" t="s">
        <v>1</v>
      </c>
      <c r="G1013" s="63" t="s">
        <v>1</v>
      </c>
      <c r="K1013" s="63" t="s">
        <v>1</v>
      </c>
      <c r="O1013" s="210" t="s">
        <v>991</v>
      </c>
      <c r="P1013" s="210"/>
      <c r="Q1013" s="210"/>
      <c r="R1013" s="210"/>
      <c r="S1013" s="210"/>
      <c r="T1013" s="210"/>
      <c r="U1013" s="210"/>
      <c r="V1013" s="210"/>
      <c r="W1013" s="210"/>
      <c r="X1013" s="210"/>
      <c r="Y1013" s="210"/>
      <c r="Z1013" s="210"/>
      <c r="AA1013" s="210"/>
      <c r="AB1013" s="210"/>
      <c r="AC1013" s="214">
        <v>291.06</v>
      </c>
      <c r="AD1013" s="214"/>
    </row>
    <row r="1014" spans="2:30">
      <c r="C1014" s="63" t="s">
        <v>1</v>
      </c>
      <c r="G1014" s="63" t="s">
        <v>1</v>
      </c>
      <c r="K1014" s="63" t="s">
        <v>1</v>
      </c>
      <c r="O1014" s="210" t="s">
        <v>991</v>
      </c>
      <c r="P1014" s="210"/>
      <c r="Q1014" s="210"/>
      <c r="R1014" s="210"/>
      <c r="S1014" s="210"/>
      <c r="T1014" s="210"/>
      <c r="U1014" s="210"/>
      <c r="V1014" s="210"/>
      <c r="W1014" s="210"/>
      <c r="X1014" s="210"/>
      <c r="Y1014" s="210"/>
      <c r="Z1014" s="210"/>
      <c r="AA1014" s="210"/>
      <c r="AB1014" s="210"/>
      <c r="AC1014" s="214">
        <v>303.04000000000002</v>
      </c>
      <c r="AD1014" s="214"/>
    </row>
    <row r="1015" spans="2:30">
      <c r="B1015" s="197" t="s">
        <v>992</v>
      </c>
      <c r="C1015" s="197"/>
      <c r="D1015" s="197"/>
      <c r="F1015" s="197" t="s">
        <v>405</v>
      </c>
      <c r="G1015" s="197"/>
      <c r="H1015" s="197"/>
      <c r="I1015" s="197"/>
      <c r="J1015" s="197" t="s">
        <v>936</v>
      </c>
      <c r="K1015" s="197"/>
      <c r="L1015" s="197"/>
      <c r="N1015" s="197" t="s">
        <v>937</v>
      </c>
      <c r="O1015" s="197"/>
      <c r="P1015" s="197"/>
      <c r="Q1015" s="197"/>
      <c r="R1015" s="197"/>
      <c r="S1015" s="197"/>
      <c r="T1015" s="197"/>
      <c r="U1015" s="197"/>
      <c r="V1015" s="197"/>
      <c r="W1015" s="197"/>
      <c r="X1015" s="197"/>
      <c r="Y1015" s="197"/>
      <c r="Z1015" s="197"/>
      <c r="AA1015" s="197"/>
      <c r="AC1015" s="209">
        <v>64.510000000000005</v>
      </c>
      <c r="AD1015" s="209"/>
    </row>
    <row r="1016" spans="2:30">
      <c r="C1016" s="63" t="s">
        <v>1</v>
      </c>
      <c r="G1016" s="63" t="s">
        <v>1</v>
      </c>
      <c r="K1016" s="63" t="s">
        <v>1</v>
      </c>
      <c r="O1016" s="210" t="s">
        <v>993</v>
      </c>
      <c r="P1016" s="210"/>
      <c r="Q1016" s="210"/>
      <c r="R1016" s="210"/>
      <c r="S1016" s="210"/>
      <c r="T1016" s="210"/>
      <c r="U1016" s="210"/>
      <c r="V1016" s="210"/>
      <c r="W1016" s="210"/>
      <c r="X1016" s="210"/>
      <c r="Y1016" s="210"/>
      <c r="Z1016" s="210"/>
      <c r="AA1016" s="210"/>
      <c r="AB1016" s="210"/>
      <c r="AC1016" s="214">
        <v>41.07</v>
      </c>
      <c r="AD1016" s="214"/>
    </row>
    <row r="1017" spans="2:30">
      <c r="C1017" s="63" t="s">
        <v>1</v>
      </c>
      <c r="G1017" s="63" t="s">
        <v>1</v>
      </c>
      <c r="K1017" s="63" t="s">
        <v>1</v>
      </c>
      <c r="O1017" s="210" t="s">
        <v>994</v>
      </c>
      <c r="P1017" s="210"/>
      <c r="Q1017" s="210"/>
      <c r="R1017" s="210"/>
      <c r="S1017" s="210"/>
      <c r="T1017" s="210"/>
      <c r="U1017" s="210"/>
      <c r="V1017" s="210"/>
      <c r="W1017" s="210"/>
      <c r="X1017" s="210"/>
      <c r="Y1017" s="210"/>
      <c r="Z1017" s="210"/>
      <c r="AA1017" s="210"/>
      <c r="AB1017" s="210"/>
      <c r="AC1017" s="214">
        <v>23.44</v>
      </c>
      <c r="AD1017" s="214"/>
    </row>
    <row r="1018" spans="2:30">
      <c r="B1018" s="197" t="s">
        <v>995</v>
      </c>
      <c r="C1018" s="197"/>
      <c r="D1018" s="197"/>
      <c r="F1018" s="197" t="s">
        <v>405</v>
      </c>
      <c r="G1018" s="197"/>
      <c r="H1018" s="197"/>
      <c r="I1018" s="197"/>
      <c r="J1018" s="197" t="s">
        <v>996</v>
      </c>
      <c r="K1018" s="197"/>
      <c r="L1018" s="197"/>
      <c r="N1018" s="197" t="s">
        <v>997</v>
      </c>
      <c r="O1018" s="197"/>
      <c r="P1018" s="197"/>
      <c r="Q1018" s="197"/>
      <c r="R1018" s="197"/>
      <c r="S1018" s="197"/>
      <c r="T1018" s="197"/>
      <c r="U1018" s="197"/>
      <c r="V1018" s="197"/>
      <c r="W1018" s="197"/>
      <c r="X1018" s="197"/>
      <c r="Y1018" s="197"/>
      <c r="Z1018" s="197"/>
      <c r="AA1018" s="197"/>
      <c r="AC1018" s="209">
        <v>359.94</v>
      </c>
      <c r="AD1018" s="209"/>
    </row>
    <row r="1019" spans="2:30">
      <c r="C1019" s="63" t="s">
        <v>1</v>
      </c>
      <c r="G1019" s="63" t="s">
        <v>1</v>
      </c>
      <c r="K1019" s="63" t="s">
        <v>1</v>
      </c>
      <c r="O1019" s="210" t="s">
        <v>998</v>
      </c>
      <c r="P1019" s="210"/>
      <c r="Q1019" s="210"/>
      <c r="R1019" s="210"/>
      <c r="S1019" s="210"/>
      <c r="T1019" s="210"/>
      <c r="U1019" s="210"/>
      <c r="V1019" s="210"/>
      <c r="W1019" s="210"/>
      <c r="X1019" s="210"/>
      <c r="Y1019" s="210"/>
      <c r="Z1019" s="210"/>
      <c r="AA1019" s="210"/>
      <c r="AB1019" s="210"/>
    </row>
    <row r="1020" spans="2:30">
      <c r="B1020" s="197" t="s">
        <v>999</v>
      </c>
      <c r="C1020" s="197"/>
      <c r="D1020" s="197"/>
      <c r="F1020" s="197" t="s">
        <v>405</v>
      </c>
      <c r="G1020" s="197"/>
      <c r="H1020" s="197"/>
      <c r="I1020" s="197"/>
      <c r="J1020" s="197" t="s">
        <v>1000</v>
      </c>
      <c r="K1020" s="197"/>
      <c r="L1020" s="197"/>
      <c r="N1020" s="197" t="s">
        <v>1001</v>
      </c>
      <c r="O1020" s="197"/>
      <c r="P1020" s="197"/>
      <c r="Q1020" s="197"/>
      <c r="R1020" s="197"/>
      <c r="S1020" s="197"/>
      <c r="T1020" s="197"/>
      <c r="U1020" s="197"/>
      <c r="V1020" s="197"/>
      <c r="W1020" s="197"/>
      <c r="X1020" s="197"/>
      <c r="Y1020" s="197"/>
      <c r="Z1020" s="197"/>
      <c r="AA1020" s="197"/>
      <c r="AC1020" s="209">
        <v>1432.9</v>
      </c>
      <c r="AD1020" s="209"/>
    </row>
    <row r="1021" spans="2:30">
      <c r="C1021" s="63" t="s">
        <v>1</v>
      </c>
      <c r="G1021" s="63" t="s">
        <v>1</v>
      </c>
      <c r="K1021" s="63" t="s">
        <v>1</v>
      </c>
      <c r="O1021" s="210" t="s">
        <v>1002</v>
      </c>
      <c r="P1021" s="210"/>
      <c r="Q1021" s="210"/>
      <c r="R1021" s="210"/>
      <c r="S1021" s="210"/>
      <c r="T1021" s="210"/>
      <c r="U1021" s="210"/>
      <c r="V1021" s="210"/>
      <c r="W1021" s="210"/>
      <c r="X1021" s="210"/>
      <c r="Y1021" s="210"/>
      <c r="Z1021" s="210"/>
      <c r="AA1021" s="210"/>
      <c r="AB1021" s="210"/>
      <c r="AC1021" s="214">
        <v>1014.6</v>
      </c>
      <c r="AD1021" s="214"/>
    </row>
    <row r="1022" spans="2:30">
      <c r="C1022" s="63" t="s">
        <v>1</v>
      </c>
      <c r="G1022" s="63" t="s">
        <v>1</v>
      </c>
      <c r="K1022" s="63" t="s">
        <v>1</v>
      </c>
      <c r="O1022" s="210" t="s">
        <v>1003</v>
      </c>
      <c r="P1022" s="210"/>
      <c r="Q1022" s="210"/>
      <c r="R1022" s="210"/>
      <c r="S1022" s="210"/>
      <c r="T1022" s="210"/>
      <c r="U1022" s="210"/>
      <c r="V1022" s="210"/>
      <c r="W1022" s="210"/>
      <c r="X1022" s="210"/>
      <c r="Y1022" s="210"/>
      <c r="Z1022" s="210"/>
      <c r="AA1022" s="210"/>
      <c r="AB1022" s="210"/>
      <c r="AC1022" s="214">
        <v>418.3</v>
      </c>
      <c r="AD1022" s="214"/>
    </row>
    <row r="1023" spans="2:30">
      <c r="B1023" s="197" t="s">
        <v>1004</v>
      </c>
      <c r="C1023" s="197"/>
      <c r="D1023" s="197"/>
      <c r="F1023" s="197" t="s">
        <v>405</v>
      </c>
      <c r="G1023" s="197"/>
      <c r="H1023" s="197"/>
      <c r="I1023" s="197"/>
      <c r="J1023" s="197" t="s">
        <v>1005</v>
      </c>
      <c r="K1023" s="197"/>
      <c r="L1023" s="197"/>
      <c r="N1023" s="197" t="s">
        <v>1006</v>
      </c>
      <c r="O1023" s="197"/>
      <c r="P1023" s="197"/>
      <c r="Q1023" s="197"/>
      <c r="R1023" s="197"/>
      <c r="S1023" s="197"/>
      <c r="T1023" s="197"/>
      <c r="U1023" s="197"/>
      <c r="V1023" s="197"/>
      <c r="W1023" s="197"/>
      <c r="X1023" s="197"/>
      <c r="Y1023" s="197"/>
      <c r="Z1023" s="197"/>
      <c r="AA1023" s="197"/>
      <c r="AC1023" s="209">
        <v>2217.59</v>
      </c>
      <c r="AD1023" s="209"/>
    </row>
    <row r="1024" spans="2:30">
      <c r="C1024" s="63" t="s">
        <v>1</v>
      </c>
      <c r="G1024" s="63" t="s">
        <v>1</v>
      </c>
      <c r="K1024" s="63" t="s">
        <v>1</v>
      </c>
      <c r="O1024" s="210" t="s">
        <v>1007</v>
      </c>
      <c r="P1024" s="210"/>
      <c r="Q1024" s="210"/>
      <c r="R1024" s="210"/>
      <c r="S1024" s="210"/>
      <c r="T1024" s="210"/>
      <c r="U1024" s="210"/>
      <c r="V1024" s="210"/>
      <c r="W1024" s="210"/>
      <c r="X1024" s="210"/>
      <c r="Y1024" s="210"/>
      <c r="Z1024" s="210"/>
      <c r="AA1024" s="210"/>
      <c r="AB1024" s="210"/>
      <c r="AC1024" s="214">
        <v>15.96</v>
      </c>
      <c r="AD1024" s="214"/>
    </row>
    <row r="1025" spans="3:30">
      <c r="C1025" s="63" t="s">
        <v>1</v>
      </c>
      <c r="G1025" s="63" t="s">
        <v>1</v>
      </c>
      <c r="K1025" s="63" t="s">
        <v>1</v>
      </c>
      <c r="O1025" s="210" t="s">
        <v>1008</v>
      </c>
      <c r="P1025" s="210"/>
      <c r="Q1025" s="210"/>
      <c r="R1025" s="210"/>
      <c r="S1025" s="210"/>
      <c r="T1025" s="210"/>
      <c r="U1025" s="210"/>
      <c r="V1025" s="210"/>
      <c r="W1025" s="210"/>
      <c r="X1025" s="210"/>
      <c r="Y1025" s="210"/>
      <c r="Z1025" s="210"/>
      <c r="AA1025" s="210"/>
      <c r="AB1025" s="210"/>
      <c r="AC1025" s="214">
        <v>29.98</v>
      </c>
      <c r="AD1025" s="214"/>
    </row>
    <row r="1026" spans="3:30">
      <c r="C1026" s="63" t="s">
        <v>1</v>
      </c>
      <c r="G1026" s="63" t="s">
        <v>1</v>
      </c>
      <c r="K1026" s="63" t="s">
        <v>1</v>
      </c>
      <c r="O1026" s="210" t="s">
        <v>1009</v>
      </c>
      <c r="P1026" s="210"/>
      <c r="Q1026" s="210"/>
      <c r="R1026" s="210"/>
      <c r="S1026" s="210"/>
      <c r="T1026" s="210"/>
      <c r="U1026" s="210"/>
      <c r="V1026" s="210"/>
      <c r="W1026" s="210"/>
      <c r="X1026" s="210"/>
      <c r="Y1026" s="210"/>
      <c r="Z1026" s="210"/>
      <c r="AA1026" s="210"/>
      <c r="AB1026" s="210"/>
      <c r="AC1026" s="214">
        <v>59.98</v>
      </c>
      <c r="AD1026" s="214"/>
    </row>
    <row r="1027" spans="3:30">
      <c r="C1027" s="63" t="s">
        <v>1</v>
      </c>
      <c r="G1027" s="63" t="s">
        <v>1</v>
      </c>
      <c r="K1027" s="63" t="s">
        <v>1</v>
      </c>
      <c r="O1027" s="210" t="s">
        <v>1010</v>
      </c>
      <c r="P1027" s="210"/>
      <c r="Q1027" s="210"/>
      <c r="R1027" s="210"/>
      <c r="S1027" s="210"/>
      <c r="T1027" s="210"/>
      <c r="U1027" s="210"/>
      <c r="V1027" s="210"/>
      <c r="W1027" s="210"/>
      <c r="X1027" s="210"/>
      <c r="Y1027" s="210"/>
      <c r="Z1027" s="210"/>
      <c r="AA1027" s="210"/>
      <c r="AB1027" s="210"/>
      <c r="AC1027" s="214">
        <v>59.98</v>
      </c>
      <c r="AD1027" s="214"/>
    </row>
    <row r="1028" spans="3:30">
      <c r="C1028" s="63" t="s">
        <v>1</v>
      </c>
      <c r="G1028" s="63" t="s">
        <v>1</v>
      </c>
      <c r="K1028" s="63" t="s">
        <v>1</v>
      </c>
      <c r="O1028" s="210" t="s">
        <v>1011</v>
      </c>
      <c r="P1028" s="210"/>
      <c r="Q1028" s="210"/>
      <c r="R1028" s="210"/>
      <c r="S1028" s="210"/>
      <c r="T1028" s="210"/>
      <c r="U1028" s="210"/>
      <c r="V1028" s="210"/>
      <c r="W1028" s="210"/>
      <c r="X1028" s="210"/>
      <c r="Y1028" s="210"/>
      <c r="Z1028" s="210"/>
      <c r="AA1028" s="210"/>
      <c r="AB1028" s="210"/>
      <c r="AC1028" s="214">
        <v>71.94</v>
      </c>
      <c r="AD1028" s="214"/>
    </row>
    <row r="1029" spans="3:30">
      <c r="C1029" s="63" t="s">
        <v>1</v>
      </c>
      <c r="G1029" s="63" t="s">
        <v>1</v>
      </c>
      <c r="K1029" s="63" t="s">
        <v>1</v>
      </c>
      <c r="O1029" s="210" t="s">
        <v>1012</v>
      </c>
      <c r="P1029" s="210"/>
      <c r="Q1029" s="210"/>
      <c r="R1029" s="210"/>
      <c r="S1029" s="210"/>
      <c r="T1029" s="210"/>
      <c r="U1029" s="210"/>
      <c r="V1029" s="210"/>
      <c r="W1029" s="210"/>
      <c r="X1029" s="210"/>
      <c r="Y1029" s="210"/>
      <c r="Z1029" s="210"/>
      <c r="AA1029" s="210"/>
      <c r="AB1029" s="210"/>
      <c r="AC1029" s="214">
        <v>101.94</v>
      </c>
      <c r="AD1029" s="214"/>
    </row>
    <row r="1030" spans="3:30">
      <c r="C1030" s="63" t="s">
        <v>1</v>
      </c>
      <c r="G1030" s="63" t="s">
        <v>1</v>
      </c>
      <c r="K1030" s="63" t="s">
        <v>1</v>
      </c>
      <c r="O1030" s="210" t="s">
        <v>1013</v>
      </c>
      <c r="P1030" s="210"/>
      <c r="Q1030" s="210"/>
      <c r="R1030" s="210"/>
      <c r="S1030" s="210"/>
      <c r="T1030" s="210"/>
      <c r="U1030" s="210"/>
      <c r="V1030" s="210"/>
      <c r="W1030" s="210"/>
      <c r="X1030" s="210"/>
      <c r="Y1030" s="210"/>
      <c r="Z1030" s="210"/>
      <c r="AA1030" s="210"/>
      <c r="AB1030" s="210"/>
      <c r="AC1030" s="214">
        <v>89.99</v>
      </c>
      <c r="AD1030" s="214"/>
    </row>
    <row r="1031" spans="3:30">
      <c r="C1031" s="63" t="s">
        <v>1</v>
      </c>
      <c r="G1031" s="63" t="s">
        <v>1</v>
      </c>
      <c r="K1031" s="63" t="s">
        <v>1</v>
      </c>
      <c r="O1031" s="210" t="s">
        <v>1014</v>
      </c>
      <c r="P1031" s="210"/>
      <c r="Q1031" s="210"/>
      <c r="R1031" s="210"/>
      <c r="S1031" s="210"/>
      <c r="T1031" s="210"/>
      <c r="U1031" s="210"/>
      <c r="V1031" s="210"/>
      <c r="W1031" s="210"/>
      <c r="X1031" s="210"/>
      <c r="Y1031" s="210"/>
      <c r="Z1031" s="210"/>
      <c r="AA1031" s="210"/>
      <c r="AB1031" s="210"/>
      <c r="AC1031" s="214">
        <v>99.98</v>
      </c>
      <c r="AD1031" s="214"/>
    </row>
    <row r="1032" spans="3:30">
      <c r="C1032" s="63" t="s">
        <v>1</v>
      </c>
      <c r="G1032" s="63" t="s">
        <v>1</v>
      </c>
      <c r="K1032" s="63" t="s">
        <v>1</v>
      </c>
      <c r="O1032" s="210" t="s">
        <v>1015</v>
      </c>
      <c r="P1032" s="210"/>
      <c r="Q1032" s="210"/>
      <c r="R1032" s="210"/>
      <c r="S1032" s="210"/>
      <c r="T1032" s="210"/>
      <c r="U1032" s="210"/>
      <c r="V1032" s="210"/>
      <c r="W1032" s="210"/>
      <c r="X1032" s="210"/>
      <c r="Y1032" s="210"/>
      <c r="Z1032" s="210"/>
      <c r="AA1032" s="210"/>
      <c r="AB1032" s="210"/>
      <c r="AC1032" s="214">
        <v>56.98</v>
      </c>
      <c r="AD1032" s="214"/>
    </row>
    <row r="1033" spans="3:30">
      <c r="C1033" s="63" t="s">
        <v>1</v>
      </c>
      <c r="G1033" s="63" t="s">
        <v>1</v>
      </c>
      <c r="K1033" s="63" t="s">
        <v>1</v>
      </c>
      <c r="O1033" s="210" t="s">
        <v>1016</v>
      </c>
      <c r="P1033" s="210"/>
      <c r="Q1033" s="210"/>
      <c r="R1033" s="210"/>
      <c r="S1033" s="210"/>
      <c r="T1033" s="210"/>
      <c r="U1033" s="210"/>
      <c r="V1033" s="210"/>
      <c r="W1033" s="210"/>
      <c r="X1033" s="210"/>
      <c r="Y1033" s="210"/>
      <c r="Z1033" s="210"/>
      <c r="AA1033" s="210"/>
      <c r="AB1033" s="210"/>
      <c r="AC1033" s="214">
        <v>435.1</v>
      </c>
      <c r="AD1033" s="214"/>
    </row>
    <row r="1034" spans="3:30">
      <c r="C1034" s="63" t="s">
        <v>1</v>
      </c>
      <c r="G1034" s="63" t="s">
        <v>1</v>
      </c>
      <c r="K1034" s="63" t="s">
        <v>1</v>
      </c>
      <c r="O1034" s="210" t="s">
        <v>1017</v>
      </c>
      <c r="P1034" s="210"/>
      <c r="Q1034" s="210"/>
      <c r="R1034" s="210"/>
      <c r="S1034" s="210"/>
      <c r="T1034" s="210"/>
      <c r="U1034" s="210"/>
      <c r="V1034" s="210"/>
      <c r="W1034" s="210"/>
      <c r="X1034" s="210"/>
      <c r="Y1034" s="210"/>
      <c r="Z1034" s="210"/>
      <c r="AA1034" s="210"/>
      <c r="AB1034" s="210"/>
      <c r="AC1034" s="214">
        <v>474.05</v>
      </c>
      <c r="AD1034" s="214"/>
    </row>
    <row r="1035" spans="3:30">
      <c r="C1035" s="63" t="s">
        <v>1</v>
      </c>
      <c r="G1035" s="63" t="s">
        <v>1</v>
      </c>
      <c r="K1035" s="63" t="s">
        <v>1</v>
      </c>
      <c r="O1035" s="210" t="s">
        <v>1018</v>
      </c>
      <c r="P1035" s="210"/>
      <c r="Q1035" s="210"/>
      <c r="R1035" s="210"/>
      <c r="S1035" s="210"/>
      <c r="T1035" s="210"/>
      <c r="U1035" s="210"/>
      <c r="V1035" s="210"/>
      <c r="W1035" s="210"/>
      <c r="X1035" s="210"/>
      <c r="Y1035" s="210"/>
      <c r="Z1035" s="210"/>
      <c r="AA1035" s="210"/>
      <c r="AB1035" s="210"/>
      <c r="AC1035" s="214">
        <v>28.48</v>
      </c>
      <c r="AD1035" s="214"/>
    </row>
    <row r="1036" spans="3:30">
      <c r="C1036" s="63" t="s">
        <v>1</v>
      </c>
      <c r="G1036" s="63" t="s">
        <v>1</v>
      </c>
      <c r="K1036" s="63" t="s">
        <v>1</v>
      </c>
      <c r="O1036" s="210" t="s">
        <v>1019</v>
      </c>
      <c r="P1036" s="210"/>
      <c r="Q1036" s="210"/>
      <c r="R1036" s="210"/>
      <c r="S1036" s="210"/>
      <c r="T1036" s="210"/>
      <c r="U1036" s="210"/>
      <c r="V1036" s="210"/>
      <c r="W1036" s="210"/>
      <c r="X1036" s="210"/>
      <c r="Y1036" s="210"/>
      <c r="Z1036" s="210"/>
      <c r="AA1036" s="210"/>
      <c r="AB1036" s="210"/>
      <c r="AC1036" s="214">
        <v>24.99</v>
      </c>
      <c r="AD1036" s="214"/>
    </row>
    <row r="1037" spans="3:30">
      <c r="C1037" s="63" t="s">
        <v>1</v>
      </c>
      <c r="G1037" s="63" t="s">
        <v>1</v>
      </c>
      <c r="K1037" s="63" t="s">
        <v>1</v>
      </c>
      <c r="O1037" s="210" t="s">
        <v>1020</v>
      </c>
      <c r="P1037" s="210"/>
      <c r="Q1037" s="210"/>
      <c r="R1037" s="210"/>
      <c r="S1037" s="210"/>
      <c r="T1037" s="210"/>
      <c r="U1037" s="210"/>
      <c r="V1037" s="210"/>
      <c r="W1037" s="210"/>
      <c r="X1037" s="210"/>
      <c r="Y1037" s="210"/>
      <c r="Z1037" s="210"/>
      <c r="AA1037" s="210"/>
      <c r="AB1037" s="210"/>
      <c r="AC1037" s="214">
        <v>7.14</v>
      </c>
      <c r="AD1037" s="214"/>
    </row>
    <row r="1038" spans="3:30">
      <c r="C1038" s="63" t="s">
        <v>1</v>
      </c>
      <c r="G1038" s="63" t="s">
        <v>1</v>
      </c>
      <c r="K1038" s="63" t="s">
        <v>1</v>
      </c>
      <c r="O1038" s="210" t="s">
        <v>1020</v>
      </c>
      <c r="P1038" s="210"/>
      <c r="Q1038" s="210"/>
      <c r="R1038" s="210"/>
      <c r="S1038" s="210"/>
      <c r="T1038" s="210"/>
      <c r="U1038" s="210"/>
      <c r="V1038" s="210"/>
      <c r="W1038" s="210"/>
      <c r="X1038" s="210"/>
      <c r="Y1038" s="210"/>
      <c r="Z1038" s="210"/>
      <c r="AA1038" s="210"/>
      <c r="AB1038" s="210"/>
      <c r="AC1038" s="214">
        <v>7.14</v>
      </c>
      <c r="AD1038" s="214"/>
    </row>
    <row r="1039" spans="3:30">
      <c r="C1039" s="63" t="s">
        <v>1</v>
      </c>
      <c r="G1039" s="63" t="s">
        <v>1</v>
      </c>
      <c r="K1039" s="63" t="s">
        <v>1</v>
      </c>
      <c r="O1039" s="210" t="s">
        <v>1021</v>
      </c>
      <c r="P1039" s="210"/>
      <c r="Q1039" s="210"/>
      <c r="R1039" s="210"/>
      <c r="S1039" s="210"/>
      <c r="T1039" s="210"/>
      <c r="U1039" s="210"/>
      <c r="V1039" s="210"/>
      <c r="W1039" s="210"/>
      <c r="X1039" s="210"/>
      <c r="Y1039" s="210"/>
      <c r="Z1039" s="210"/>
      <c r="AA1039" s="210"/>
      <c r="AB1039" s="210"/>
      <c r="AC1039" s="214">
        <v>207</v>
      </c>
      <c r="AD1039" s="214"/>
    </row>
    <row r="1040" spans="3:30">
      <c r="C1040" s="63" t="s">
        <v>1</v>
      </c>
      <c r="G1040" s="63" t="s">
        <v>1</v>
      </c>
      <c r="K1040" s="63" t="s">
        <v>1</v>
      </c>
      <c r="O1040" s="210" t="s">
        <v>1013</v>
      </c>
      <c r="P1040" s="210"/>
      <c r="Q1040" s="210"/>
      <c r="R1040" s="210"/>
      <c r="S1040" s="210"/>
      <c r="T1040" s="210"/>
      <c r="U1040" s="210"/>
      <c r="V1040" s="210"/>
      <c r="W1040" s="210"/>
      <c r="X1040" s="210"/>
      <c r="Y1040" s="210"/>
      <c r="Z1040" s="210"/>
      <c r="AA1040" s="210"/>
      <c r="AB1040" s="210"/>
      <c r="AC1040" s="214">
        <v>89.99</v>
      </c>
      <c r="AD1040" s="214"/>
    </row>
    <row r="1041" spans="1:30">
      <c r="C1041" s="63" t="s">
        <v>1</v>
      </c>
      <c r="G1041" s="63" t="s">
        <v>1</v>
      </c>
      <c r="K1041" s="63" t="s">
        <v>1</v>
      </c>
      <c r="O1041" s="210" t="s">
        <v>1022</v>
      </c>
      <c r="P1041" s="210"/>
      <c r="Q1041" s="210"/>
      <c r="R1041" s="210"/>
      <c r="S1041" s="210"/>
      <c r="T1041" s="210"/>
      <c r="U1041" s="210"/>
      <c r="V1041" s="210"/>
      <c r="W1041" s="210"/>
      <c r="X1041" s="210"/>
      <c r="Y1041" s="210"/>
      <c r="Z1041" s="210"/>
      <c r="AA1041" s="210"/>
      <c r="AB1041" s="210"/>
      <c r="AC1041" s="214">
        <v>28.49</v>
      </c>
      <c r="AD1041" s="214"/>
    </row>
    <row r="1042" spans="1:30">
      <c r="C1042" s="63" t="s">
        <v>1</v>
      </c>
      <c r="G1042" s="63" t="s">
        <v>1</v>
      </c>
      <c r="K1042" s="63" t="s">
        <v>1</v>
      </c>
      <c r="O1042" s="210" t="s">
        <v>1023</v>
      </c>
      <c r="P1042" s="210"/>
      <c r="Q1042" s="210"/>
      <c r="R1042" s="210"/>
      <c r="S1042" s="210"/>
      <c r="T1042" s="210"/>
      <c r="U1042" s="210"/>
      <c r="V1042" s="210"/>
      <c r="W1042" s="210"/>
      <c r="X1042" s="210"/>
      <c r="Y1042" s="210"/>
      <c r="Z1042" s="210"/>
      <c r="AA1042" s="210"/>
      <c r="AB1042" s="210"/>
      <c r="AC1042" s="214">
        <v>59.99</v>
      </c>
      <c r="AD1042" s="214"/>
    </row>
    <row r="1043" spans="1:30">
      <c r="C1043" s="63" t="s">
        <v>1</v>
      </c>
      <c r="G1043" s="63" t="s">
        <v>1</v>
      </c>
      <c r="K1043" s="63" t="s">
        <v>1</v>
      </c>
      <c r="O1043" s="210" t="s">
        <v>1024</v>
      </c>
      <c r="P1043" s="210"/>
      <c r="Q1043" s="210"/>
      <c r="R1043" s="210"/>
      <c r="S1043" s="210"/>
      <c r="T1043" s="210"/>
      <c r="U1043" s="210"/>
      <c r="V1043" s="210"/>
      <c r="W1043" s="210"/>
      <c r="X1043" s="210"/>
      <c r="Y1043" s="210"/>
      <c r="Z1043" s="210"/>
      <c r="AA1043" s="210"/>
      <c r="AB1043" s="210"/>
      <c r="AC1043" s="214">
        <v>59.97</v>
      </c>
      <c r="AD1043" s="214"/>
    </row>
    <row r="1044" spans="1:30">
      <c r="C1044" s="63" t="s">
        <v>1</v>
      </c>
      <c r="G1044" s="63" t="s">
        <v>1</v>
      </c>
      <c r="K1044" s="63" t="s">
        <v>1</v>
      </c>
      <c r="O1044" s="210" t="s">
        <v>1025</v>
      </c>
      <c r="P1044" s="210"/>
      <c r="Q1044" s="210"/>
      <c r="R1044" s="210"/>
      <c r="S1044" s="210"/>
      <c r="T1044" s="210"/>
      <c r="U1044" s="210"/>
      <c r="V1044" s="210"/>
      <c r="W1044" s="210"/>
      <c r="X1044" s="210"/>
      <c r="Y1044" s="210"/>
      <c r="Z1044" s="210"/>
      <c r="AA1044" s="210"/>
      <c r="AB1044" s="210"/>
      <c r="AC1044" s="214">
        <v>24.99</v>
      </c>
      <c r="AD1044" s="214"/>
    </row>
    <row r="1045" spans="1:30">
      <c r="C1045" s="63" t="s">
        <v>1</v>
      </c>
      <c r="G1045" s="63" t="s">
        <v>1</v>
      </c>
      <c r="K1045" s="63" t="s">
        <v>1</v>
      </c>
      <c r="O1045" s="210" t="s">
        <v>1026</v>
      </c>
      <c r="P1045" s="210"/>
      <c r="Q1045" s="210"/>
      <c r="R1045" s="210"/>
      <c r="S1045" s="210"/>
      <c r="T1045" s="210"/>
      <c r="U1045" s="210"/>
      <c r="V1045" s="210"/>
      <c r="W1045" s="210"/>
      <c r="X1045" s="210"/>
      <c r="Y1045" s="210"/>
      <c r="Z1045" s="210"/>
      <c r="AA1045" s="210"/>
      <c r="AB1045" s="210"/>
      <c r="AC1045" s="214">
        <v>7.14</v>
      </c>
      <c r="AD1045" s="214"/>
    </row>
    <row r="1046" spans="1:30">
      <c r="C1046" s="63" t="s">
        <v>1</v>
      </c>
      <c r="G1046" s="63" t="s">
        <v>1</v>
      </c>
      <c r="K1046" s="63" t="s">
        <v>1</v>
      </c>
      <c r="O1046" s="210" t="s">
        <v>1020</v>
      </c>
      <c r="P1046" s="210"/>
      <c r="Q1046" s="210"/>
      <c r="R1046" s="210"/>
      <c r="S1046" s="210"/>
      <c r="T1046" s="210"/>
      <c r="U1046" s="210"/>
      <c r="V1046" s="210"/>
      <c r="W1046" s="210"/>
      <c r="X1046" s="210"/>
      <c r="Y1046" s="210"/>
      <c r="Z1046" s="210"/>
      <c r="AA1046" s="210"/>
      <c r="AB1046" s="210"/>
      <c r="AC1046" s="214">
        <v>7.14</v>
      </c>
      <c r="AD1046" s="214"/>
    </row>
    <row r="1047" spans="1:30">
      <c r="C1047" s="63" t="s">
        <v>1</v>
      </c>
      <c r="G1047" s="63" t="s">
        <v>1</v>
      </c>
      <c r="K1047" s="63" t="s">
        <v>1</v>
      </c>
      <c r="O1047" s="210" t="s">
        <v>1027</v>
      </c>
      <c r="P1047" s="210"/>
      <c r="Q1047" s="210"/>
      <c r="R1047" s="210"/>
      <c r="S1047" s="210"/>
      <c r="T1047" s="210"/>
      <c r="U1047" s="210"/>
      <c r="V1047" s="210"/>
      <c r="W1047" s="210"/>
      <c r="X1047" s="210"/>
      <c r="Y1047" s="210"/>
      <c r="Z1047" s="210"/>
      <c r="AA1047" s="210"/>
      <c r="AB1047" s="210"/>
      <c r="AC1047" s="214">
        <v>7.14</v>
      </c>
      <c r="AD1047" s="214"/>
    </row>
    <row r="1048" spans="1:30">
      <c r="C1048" s="63" t="s">
        <v>1</v>
      </c>
      <c r="G1048" s="63" t="s">
        <v>1</v>
      </c>
      <c r="K1048" s="63" t="s">
        <v>1</v>
      </c>
      <c r="O1048" s="210" t="s">
        <v>1028</v>
      </c>
      <c r="P1048" s="210"/>
      <c r="Q1048" s="210"/>
      <c r="R1048" s="210"/>
      <c r="S1048" s="210"/>
      <c r="T1048" s="210"/>
      <c r="U1048" s="210"/>
      <c r="V1048" s="210"/>
      <c r="W1048" s="210"/>
      <c r="X1048" s="210"/>
      <c r="Y1048" s="210"/>
      <c r="Z1048" s="210"/>
      <c r="AA1048" s="210"/>
      <c r="AB1048" s="210"/>
      <c r="AC1048" s="214">
        <v>28.49</v>
      </c>
      <c r="AD1048" s="214"/>
    </row>
    <row r="1049" spans="1:30">
      <c r="C1049" s="63" t="s">
        <v>1</v>
      </c>
      <c r="G1049" s="63" t="s">
        <v>1</v>
      </c>
      <c r="K1049" s="63" t="s">
        <v>1</v>
      </c>
      <c r="O1049" s="210" t="s">
        <v>1029</v>
      </c>
      <c r="P1049" s="210"/>
      <c r="Q1049" s="210"/>
      <c r="R1049" s="210"/>
      <c r="S1049" s="210"/>
      <c r="T1049" s="210"/>
      <c r="U1049" s="210"/>
      <c r="V1049" s="210"/>
      <c r="W1049" s="210"/>
      <c r="X1049" s="210"/>
      <c r="Y1049" s="210"/>
      <c r="Z1049" s="210"/>
      <c r="AA1049" s="210"/>
      <c r="AB1049" s="210"/>
      <c r="AC1049" s="214">
        <v>47.49</v>
      </c>
      <c r="AD1049" s="214"/>
    </row>
    <row r="1050" spans="1:30">
      <c r="C1050" s="63" t="s">
        <v>1</v>
      </c>
      <c r="G1050" s="63" t="s">
        <v>1</v>
      </c>
      <c r="K1050" s="63" t="s">
        <v>1</v>
      </c>
      <c r="O1050" s="210" t="s">
        <v>1030</v>
      </c>
      <c r="P1050" s="210"/>
      <c r="Q1050" s="210"/>
      <c r="R1050" s="210"/>
      <c r="S1050" s="210"/>
      <c r="T1050" s="210"/>
      <c r="U1050" s="210"/>
      <c r="V1050" s="210"/>
      <c r="W1050" s="210"/>
      <c r="X1050" s="210"/>
      <c r="Y1050" s="210"/>
      <c r="Z1050" s="210"/>
      <c r="AA1050" s="210"/>
      <c r="AB1050" s="210"/>
      <c r="AC1050" s="214">
        <v>69.989999999999995</v>
      </c>
      <c r="AD1050" s="214"/>
    </row>
    <row r="1051" spans="1:30">
      <c r="C1051" s="63" t="s">
        <v>1</v>
      </c>
      <c r="G1051" s="63" t="s">
        <v>1</v>
      </c>
      <c r="K1051" s="63" t="s">
        <v>1</v>
      </c>
      <c r="O1051" s="210" t="s">
        <v>1031</v>
      </c>
      <c r="P1051" s="210"/>
      <c r="Q1051" s="210"/>
      <c r="R1051" s="210"/>
      <c r="S1051" s="210"/>
      <c r="T1051" s="210"/>
      <c r="U1051" s="210"/>
      <c r="V1051" s="210"/>
      <c r="W1051" s="210"/>
      <c r="X1051" s="210"/>
      <c r="Y1051" s="210"/>
      <c r="Z1051" s="210"/>
      <c r="AA1051" s="210"/>
      <c r="AB1051" s="210"/>
      <c r="AC1051" s="214">
        <v>16.14</v>
      </c>
      <c r="AD1051" s="214"/>
    </row>
    <row r="1052" spans="1:30">
      <c r="B1052" s="197" t="s">
        <v>1032</v>
      </c>
      <c r="C1052" s="197"/>
      <c r="D1052" s="197"/>
      <c r="F1052" s="197" t="s">
        <v>405</v>
      </c>
      <c r="G1052" s="197"/>
      <c r="H1052" s="197"/>
      <c r="I1052" s="197"/>
      <c r="J1052" s="197" t="s">
        <v>1033</v>
      </c>
      <c r="K1052" s="197"/>
      <c r="L1052" s="197"/>
      <c r="N1052" s="197" t="s">
        <v>1034</v>
      </c>
      <c r="O1052" s="197"/>
      <c r="P1052" s="197"/>
      <c r="Q1052" s="197"/>
      <c r="R1052" s="197"/>
      <c r="S1052" s="197"/>
      <c r="T1052" s="197"/>
      <c r="U1052" s="197"/>
      <c r="V1052" s="197"/>
      <c r="W1052" s="197"/>
      <c r="X1052" s="197"/>
      <c r="Y1052" s="197"/>
      <c r="Z1052" s="197"/>
      <c r="AA1052" s="197"/>
      <c r="AC1052" s="209">
        <v>1740</v>
      </c>
      <c r="AD1052" s="209"/>
    </row>
    <row r="1053" spans="1:30">
      <c r="C1053" s="63" t="s">
        <v>1</v>
      </c>
      <c r="G1053" s="63" t="s">
        <v>1</v>
      </c>
      <c r="K1053" s="63" t="s">
        <v>1</v>
      </c>
      <c r="O1053" s="210" t="s">
        <v>1035</v>
      </c>
      <c r="P1053" s="210"/>
      <c r="Q1053" s="210"/>
      <c r="R1053" s="210"/>
      <c r="S1053" s="210"/>
      <c r="T1053" s="210"/>
      <c r="U1053" s="210"/>
      <c r="V1053" s="210"/>
      <c r="W1053" s="210"/>
      <c r="X1053" s="210"/>
      <c r="Y1053" s="210"/>
      <c r="Z1053" s="210"/>
      <c r="AA1053" s="210"/>
      <c r="AB1053" s="210"/>
    </row>
    <row r="1054" spans="1:30" ht="56.25" customHeight="1"/>
    <row r="1055" spans="1:30" ht="12" customHeight="1"/>
    <row r="1056" spans="1:30" ht="13.5" customHeight="1">
      <c r="A1056" s="195" t="s">
        <v>115</v>
      </c>
      <c r="B1056" s="195"/>
      <c r="C1056" s="195"/>
      <c r="D1056" s="195"/>
      <c r="E1056" s="195"/>
      <c r="F1056" s="195"/>
      <c r="G1056" s="195"/>
      <c r="H1056" s="195"/>
      <c r="I1056" s="195"/>
      <c r="J1056" s="195"/>
      <c r="K1056" s="195"/>
      <c r="L1056" s="195"/>
      <c r="M1056" s="195"/>
      <c r="R1056" s="196" t="s">
        <v>1036</v>
      </c>
      <c r="S1056" s="196"/>
      <c r="T1056" s="196"/>
      <c r="U1056" s="196"/>
      <c r="V1056" s="196"/>
      <c r="W1056" s="196"/>
      <c r="X1056" s="196"/>
      <c r="Y1056" s="196"/>
      <c r="Z1056" s="196"/>
      <c r="AA1056" s="196"/>
      <c r="AB1056" s="196"/>
      <c r="AC1056" s="196"/>
      <c r="AD1056" s="196"/>
    </row>
    <row r="1057" spans="1:30" ht="25.5" customHeight="1">
      <c r="C1057" s="201" t="s">
        <v>35</v>
      </c>
      <c r="D1057" s="201"/>
      <c r="E1057" s="201"/>
      <c r="F1057" s="201"/>
      <c r="G1057" s="201"/>
      <c r="H1057" s="201"/>
      <c r="I1057" s="201"/>
      <c r="J1057" s="201"/>
      <c r="K1057" s="201"/>
      <c r="L1057" s="201"/>
      <c r="M1057" s="201"/>
      <c r="N1057" s="201"/>
      <c r="O1057" s="201"/>
      <c r="P1057" s="201"/>
      <c r="Q1057" s="201"/>
      <c r="R1057" s="201"/>
      <c r="S1057" s="201"/>
      <c r="T1057" s="201"/>
      <c r="U1057" s="201"/>
      <c r="V1057" s="201"/>
      <c r="W1057" s="201"/>
      <c r="X1057" s="201"/>
      <c r="Y1057" s="201"/>
      <c r="Z1057" s="201"/>
      <c r="AA1057" s="201"/>
      <c r="AB1057" s="201"/>
      <c r="AC1057" s="201"/>
    </row>
    <row r="1058" spans="1:30" ht="7.5" customHeight="1"/>
    <row r="1059" spans="1:30" ht="18.75" customHeight="1">
      <c r="I1059" s="215" t="s">
        <v>36</v>
      </c>
      <c r="J1059" s="215"/>
      <c r="K1059" s="215"/>
      <c r="L1059" s="215"/>
      <c r="M1059" s="215"/>
      <c r="N1059" s="215"/>
      <c r="O1059" s="215"/>
      <c r="P1059" s="215"/>
      <c r="S1059" s="216" t="s">
        <v>37</v>
      </c>
      <c r="T1059" s="216"/>
      <c r="U1059" s="216"/>
      <c r="V1059" s="216"/>
      <c r="W1059" s="216"/>
      <c r="X1059" s="216"/>
      <c r="Y1059" s="216"/>
    </row>
    <row r="1060" spans="1:30" ht="6.75" customHeight="1"/>
    <row r="1061" spans="1:30" ht="14.25" customHeight="1">
      <c r="A1061" s="211" t="s">
        <v>896</v>
      </c>
      <c r="B1061" s="211"/>
      <c r="C1061" s="211"/>
      <c r="D1061" s="211"/>
      <c r="E1061" s="211"/>
      <c r="F1061" s="211"/>
      <c r="G1061" s="211"/>
      <c r="H1061" s="211"/>
      <c r="I1061" s="211"/>
      <c r="J1061" s="211"/>
      <c r="K1061" s="211"/>
      <c r="L1061" s="211"/>
      <c r="M1061" s="211"/>
      <c r="N1061" s="211"/>
      <c r="O1061" s="211"/>
    </row>
    <row r="1062" spans="1:30">
      <c r="B1062" s="212" t="s">
        <v>39</v>
      </c>
      <c r="C1062" s="212"/>
      <c r="D1062" s="212"/>
      <c r="F1062" s="212" t="s">
        <v>40</v>
      </c>
      <c r="G1062" s="212"/>
      <c r="H1062" s="212"/>
      <c r="I1062" s="212"/>
      <c r="J1062" s="212" t="s">
        <v>41</v>
      </c>
      <c r="K1062" s="212"/>
      <c r="L1062" s="212"/>
      <c r="N1062" s="212" t="s">
        <v>42</v>
      </c>
      <c r="O1062" s="212"/>
      <c r="P1062" s="212"/>
      <c r="Q1062" s="212"/>
      <c r="R1062" s="212"/>
      <c r="S1062" s="212"/>
      <c r="T1062" s="212"/>
      <c r="U1062" s="212"/>
      <c r="V1062" s="212"/>
      <c r="W1062" s="212"/>
      <c r="X1062" s="212"/>
      <c r="Y1062" s="212"/>
      <c r="Z1062" s="212"/>
      <c r="AA1062" s="212"/>
      <c r="AC1062" s="213" t="s">
        <v>43</v>
      </c>
      <c r="AD1062" s="213"/>
    </row>
    <row r="1063" spans="1:30">
      <c r="B1063" s="197" t="s">
        <v>1037</v>
      </c>
      <c r="C1063" s="197"/>
      <c r="D1063" s="197"/>
      <c r="F1063" s="197" t="s">
        <v>52</v>
      </c>
      <c r="G1063" s="197"/>
      <c r="H1063" s="197"/>
      <c r="I1063" s="197"/>
      <c r="J1063" s="197" t="s">
        <v>1038</v>
      </c>
      <c r="K1063" s="197"/>
      <c r="L1063" s="197"/>
      <c r="N1063" s="197" t="s">
        <v>1039</v>
      </c>
      <c r="O1063" s="197"/>
      <c r="P1063" s="197"/>
      <c r="Q1063" s="197"/>
      <c r="R1063" s="197"/>
      <c r="S1063" s="197"/>
      <c r="T1063" s="197"/>
      <c r="U1063" s="197"/>
      <c r="V1063" s="197"/>
      <c r="W1063" s="197"/>
      <c r="X1063" s="197"/>
      <c r="Y1063" s="197"/>
      <c r="Z1063" s="197"/>
      <c r="AA1063" s="197"/>
      <c r="AC1063" s="209">
        <v>85.5</v>
      </c>
      <c r="AD1063" s="209"/>
    </row>
    <row r="1064" spans="1:30">
      <c r="C1064" s="63" t="s">
        <v>1</v>
      </c>
      <c r="G1064" s="63" t="s">
        <v>1</v>
      </c>
      <c r="K1064" s="63" t="s">
        <v>1</v>
      </c>
      <c r="O1064" s="210" t="s">
        <v>1040</v>
      </c>
      <c r="P1064" s="210"/>
      <c r="Q1064" s="210"/>
      <c r="R1064" s="210"/>
      <c r="S1064" s="210"/>
      <c r="T1064" s="210"/>
      <c r="U1064" s="210"/>
      <c r="V1064" s="210"/>
      <c r="W1064" s="210"/>
      <c r="X1064" s="210"/>
      <c r="Y1064" s="210"/>
      <c r="Z1064" s="210"/>
      <c r="AA1064" s="210"/>
      <c r="AB1064" s="210"/>
      <c r="AC1064" s="214">
        <v>25.65</v>
      </c>
      <c r="AD1064" s="214"/>
    </row>
    <row r="1065" spans="1:30">
      <c r="C1065" s="63" t="s">
        <v>1</v>
      </c>
      <c r="G1065" s="63" t="s">
        <v>1</v>
      </c>
      <c r="K1065" s="63" t="s">
        <v>1</v>
      </c>
      <c r="O1065" s="210" t="s">
        <v>1040</v>
      </c>
      <c r="P1065" s="210"/>
      <c r="Q1065" s="210"/>
      <c r="R1065" s="210"/>
      <c r="S1065" s="210"/>
      <c r="T1065" s="210"/>
      <c r="U1065" s="210"/>
      <c r="V1065" s="210"/>
      <c r="W1065" s="210"/>
      <c r="X1065" s="210"/>
      <c r="Y1065" s="210"/>
      <c r="Z1065" s="210"/>
      <c r="AA1065" s="210"/>
      <c r="AB1065" s="210"/>
      <c r="AC1065" s="214">
        <v>17.100000000000001</v>
      </c>
      <c r="AD1065" s="214"/>
    </row>
    <row r="1066" spans="1:30">
      <c r="C1066" s="63" t="s">
        <v>1</v>
      </c>
      <c r="G1066" s="63" t="s">
        <v>1</v>
      </c>
      <c r="K1066" s="63" t="s">
        <v>1</v>
      </c>
      <c r="O1066" s="210" t="s">
        <v>1040</v>
      </c>
      <c r="P1066" s="210"/>
      <c r="Q1066" s="210"/>
      <c r="R1066" s="210"/>
      <c r="S1066" s="210"/>
      <c r="T1066" s="210"/>
      <c r="U1066" s="210"/>
      <c r="V1066" s="210"/>
      <c r="W1066" s="210"/>
      <c r="X1066" s="210"/>
      <c r="Y1066" s="210"/>
      <c r="Z1066" s="210"/>
      <c r="AA1066" s="210"/>
      <c r="AB1066" s="210"/>
      <c r="AC1066" s="214">
        <v>17.100000000000001</v>
      </c>
      <c r="AD1066" s="214"/>
    </row>
    <row r="1067" spans="1:30">
      <c r="C1067" s="63" t="s">
        <v>1</v>
      </c>
      <c r="G1067" s="63" t="s">
        <v>1</v>
      </c>
      <c r="K1067" s="63" t="s">
        <v>1</v>
      </c>
      <c r="O1067" s="210" t="s">
        <v>1040</v>
      </c>
      <c r="P1067" s="210"/>
      <c r="Q1067" s="210"/>
      <c r="R1067" s="210"/>
      <c r="S1067" s="210"/>
      <c r="T1067" s="210"/>
      <c r="U1067" s="210"/>
      <c r="V1067" s="210"/>
      <c r="W1067" s="210"/>
      <c r="X1067" s="210"/>
      <c r="Y1067" s="210"/>
      <c r="Z1067" s="210"/>
      <c r="AA1067" s="210"/>
      <c r="AB1067" s="210"/>
      <c r="AC1067" s="214">
        <v>25.65</v>
      </c>
      <c r="AD1067" s="214"/>
    </row>
    <row r="1068" spans="1:30">
      <c r="B1068" s="197" t="s">
        <v>547</v>
      </c>
      <c r="C1068" s="197"/>
      <c r="D1068" s="197"/>
      <c r="F1068" s="197" t="s">
        <v>52</v>
      </c>
      <c r="G1068" s="197"/>
      <c r="H1068" s="197"/>
      <c r="I1068" s="197"/>
      <c r="J1068" s="197" t="s">
        <v>548</v>
      </c>
      <c r="K1068" s="197"/>
      <c r="L1068" s="197"/>
      <c r="N1068" s="197" t="s">
        <v>549</v>
      </c>
      <c r="O1068" s="197"/>
      <c r="P1068" s="197"/>
      <c r="Q1068" s="197"/>
      <c r="R1068" s="197"/>
      <c r="S1068" s="197"/>
      <c r="T1068" s="197"/>
      <c r="U1068" s="197"/>
      <c r="V1068" s="197"/>
      <c r="W1068" s="197"/>
      <c r="X1068" s="197"/>
      <c r="Y1068" s="197"/>
      <c r="Z1068" s="197"/>
      <c r="AA1068" s="197"/>
      <c r="AC1068" s="209">
        <v>155.91999999999999</v>
      </c>
      <c r="AD1068" s="209"/>
    </row>
    <row r="1069" spans="1:30">
      <c r="C1069" s="63" t="s">
        <v>1</v>
      </c>
      <c r="G1069" s="63" t="s">
        <v>1</v>
      </c>
      <c r="K1069" s="63" t="s">
        <v>1</v>
      </c>
      <c r="O1069" s="210" t="s">
        <v>1041</v>
      </c>
      <c r="P1069" s="210"/>
      <c r="Q1069" s="210"/>
      <c r="R1069" s="210"/>
      <c r="S1069" s="210"/>
      <c r="T1069" s="210"/>
      <c r="U1069" s="210"/>
      <c r="V1069" s="210"/>
      <c r="W1069" s="210"/>
      <c r="X1069" s="210"/>
      <c r="Y1069" s="210"/>
      <c r="Z1069" s="210"/>
      <c r="AA1069" s="210"/>
      <c r="AB1069" s="210"/>
      <c r="AC1069" s="214">
        <v>24.87</v>
      </c>
      <c r="AD1069" s="214"/>
    </row>
    <row r="1070" spans="1:30">
      <c r="C1070" s="63" t="s">
        <v>1</v>
      </c>
      <c r="G1070" s="63" t="s">
        <v>1</v>
      </c>
      <c r="K1070" s="63" t="s">
        <v>1</v>
      </c>
      <c r="O1070" s="210" t="s">
        <v>1042</v>
      </c>
      <c r="P1070" s="210"/>
      <c r="Q1070" s="210"/>
      <c r="R1070" s="210"/>
      <c r="S1070" s="210"/>
      <c r="T1070" s="210"/>
      <c r="U1070" s="210"/>
      <c r="V1070" s="210"/>
      <c r="W1070" s="210"/>
      <c r="X1070" s="210"/>
      <c r="Y1070" s="210"/>
      <c r="Z1070" s="210"/>
      <c r="AA1070" s="210"/>
      <c r="AB1070" s="210"/>
      <c r="AC1070" s="214">
        <v>39.950000000000003</v>
      </c>
      <c r="AD1070" s="214"/>
    </row>
    <row r="1071" spans="1:30">
      <c r="C1071" s="63" t="s">
        <v>1</v>
      </c>
      <c r="G1071" s="63" t="s">
        <v>1</v>
      </c>
      <c r="K1071" s="63" t="s">
        <v>1</v>
      </c>
      <c r="O1071" s="210" t="s">
        <v>1043</v>
      </c>
      <c r="P1071" s="210"/>
      <c r="Q1071" s="210"/>
      <c r="R1071" s="210"/>
      <c r="S1071" s="210"/>
      <c r="T1071" s="210"/>
      <c r="U1071" s="210"/>
      <c r="V1071" s="210"/>
      <c r="W1071" s="210"/>
      <c r="X1071" s="210"/>
      <c r="Y1071" s="210"/>
      <c r="Z1071" s="210"/>
      <c r="AA1071" s="210"/>
      <c r="AB1071" s="210"/>
      <c r="AC1071" s="214">
        <v>91.1</v>
      </c>
      <c r="AD1071" s="214"/>
    </row>
    <row r="1072" spans="1:30">
      <c r="B1072" s="197" t="s">
        <v>624</v>
      </c>
      <c r="C1072" s="197"/>
      <c r="D1072" s="197"/>
      <c r="F1072" s="197" t="s">
        <v>52</v>
      </c>
      <c r="G1072" s="197"/>
      <c r="H1072" s="197"/>
      <c r="I1072" s="197"/>
      <c r="J1072" s="197" t="s">
        <v>625</v>
      </c>
      <c r="K1072" s="197"/>
      <c r="L1072" s="197"/>
      <c r="N1072" s="197" t="s">
        <v>626</v>
      </c>
      <c r="O1072" s="197"/>
      <c r="P1072" s="197"/>
      <c r="Q1072" s="197"/>
      <c r="R1072" s="197"/>
      <c r="S1072" s="197"/>
      <c r="T1072" s="197"/>
      <c r="U1072" s="197"/>
      <c r="V1072" s="197"/>
      <c r="W1072" s="197"/>
      <c r="X1072" s="197"/>
      <c r="Y1072" s="197"/>
      <c r="Z1072" s="197"/>
      <c r="AA1072" s="197"/>
      <c r="AC1072" s="209">
        <v>540.37</v>
      </c>
      <c r="AD1072" s="209"/>
    </row>
    <row r="1073" spans="2:30">
      <c r="C1073" s="63" t="s">
        <v>1</v>
      </c>
      <c r="G1073" s="63" t="s">
        <v>1</v>
      </c>
      <c r="K1073" s="63" t="s">
        <v>1</v>
      </c>
      <c r="O1073" s="210" t="s">
        <v>1044</v>
      </c>
      <c r="P1073" s="210"/>
      <c r="Q1073" s="210"/>
      <c r="R1073" s="210"/>
      <c r="S1073" s="210"/>
      <c r="T1073" s="210"/>
      <c r="U1073" s="210"/>
      <c r="V1073" s="210"/>
      <c r="W1073" s="210"/>
      <c r="X1073" s="210"/>
      <c r="Y1073" s="210"/>
      <c r="Z1073" s="210"/>
      <c r="AA1073" s="210"/>
      <c r="AB1073" s="210"/>
      <c r="AC1073" s="214">
        <v>64.69</v>
      </c>
      <c r="AD1073" s="214"/>
    </row>
    <row r="1074" spans="2:30">
      <c r="C1074" s="63" t="s">
        <v>1</v>
      </c>
      <c r="G1074" s="63" t="s">
        <v>1</v>
      </c>
      <c r="K1074" s="63" t="s">
        <v>1</v>
      </c>
      <c r="O1074" s="210" t="s">
        <v>1045</v>
      </c>
      <c r="P1074" s="210"/>
      <c r="Q1074" s="210"/>
      <c r="R1074" s="210"/>
      <c r="S1074" s="210"/>
      <c r="T1074" s="210"/>
      <c r="U1074" s="210"/>
      <c r="V1074" s="210"/>
      <c r="W1074" s="210"/>
      <c r="X1074" s="210"/>
      <c r="Y1074" s="210"/>
      <c r="Z1074" s="210"/>
      <c r="AA1074" s="210"/>
      <c r="AB1074" s="210"/>
      <c r="AC1074" s="214">
        <v>38.520000000000003</v>
      </c>
      <c r="AD1074" s="214"/>
    </row>
    <row r="1075" spans="2:30">
      <c r="C1075" s="63" t="s">
        <v>1</v>
      </c>
      <c r="G1075" s="63" t="s">
        <v>1</v>
      </c>
      <c r="K1075" s="63" t="s">
        <v>1</v>
      </c>
      <c r="O1075" s="210" t="s">
        <v>1046</v>
      </c>
      <c r="P1075" s="210"/>
      <c r="Q1075" s="210"/>
      <c r="R1075" s="210"/>
      <c r="S1075" s="210"/>
      <c r="T1075" s="210"/>
      <c r="U1075" s="210"/>
      <c r="V1075" s="210"/>
      <c r="W1075" s="210"/>
      <c r="X1075" s="210"/>
      <c r="Y1075" s="210"/>
      <c r="Z1075" s="210"/>
      <c r="AA1075" s="210"/>
      <c r="AB1075" s="210"/>
      <c r="AC1075" s="214">
        <v>352.78</v>
      </c>
      <c r="AD1075" s="214"/>
    </row>
    <row r="1076" spans="2:30">
      <c r="C1076" s="63" t="s">
        <v>1</v>
      </c>
      <c r="G1076" s="63" t="s">
        <v>1</v>
      </c>
      <c r="K1076" s="63" t="s">
        <v>1</v>
      </c>
      <c r="O1076" s="210" t="s">
        <v>1047</v>
      </c>
      <c r="P1076" s="210"/>
      <c r="Q1076" s="210"/>
      <c r="R1076" s="210"/>
      <c r="S1076" s="210"/>
      <c r="T1076" s="210"/>
      <c r="U1076" s="210"/>
      <c r="V1076" s="210"/>
      <c r="W1076" s="210"/>
      <c r="X1076" s="210"/>
      <c r="Y1076" s="210"/>
      <c r="Z1076" s="210"/>
      <c r="AA1076" s="210"/>
      <c r="AB1076" s="210"/>
      <c r="AC1076" s="214">
        <v>84.38</v>
      </c>
      <c r="AD1076" s="214"/>
    </row>
    <row r="1077" spans="2:30">
      <c r="B1077" s="197" t="s">
        <v>1048</v>
      </c>
      <c r="C1077" s="197"/>
      <c r="D1077" s="197"/>
      <c r="F1077" s="197" t="s">
        <v>52</v>
      </c>
      <c r="G1077" s="197"/>
      <c r="H1077" s="197"/>
      <c r="I1077" s="197"/>
      <c r="J1077" s="197" t="s">
        <v>1049</v>
      </c>
      <c r="K1077" s="197"/>
      <c r="L1077" s="197"/>
      <c r="N1077" s="197" t="s">
        <v>1050</v>
      </c>
      <c r="O1077" s="197"/>
      <c r="P1077" s="197"/>
      <c r="Q1077" s="197"/>
      <c r="R1077" s="197"/>
      <c r="S1077" s="197"/>
      <c r="T1077" s="197"/>
      <c r="U1077" s="197"/>
      <c r="V1077" s="197"/>
      <c r="W1077" s="197"/>
      <c r="X1077" s="197"/>
      <c r="Y1077" s="197"/>
      <c r="Z1077" s="197"/>
      <c r="AA1077" s="197"/>
      <c r="AC1077" s="209">
        <v>773.55</v>
      </c>
      <c r="AD1077" s="209"/>
    </row>
    <row r="1078" spans="2:30">
      <c r="C1078" s="63" t="s">
        <v>1</v>
      </c>
      <c r="G1078" s="63" t="s">
        <v>1</v>
      </c>
      <c r="K1078" s="63" t="s">
        <v>1</v>
      </c>
      <c r="O1078" s="210" t="s">
        <v>1040</v>
      </c>
      <c r="P1078" s="210"/>
      <c r="Q1078" s="210"/>
      <c r="R1078" s="210"/>
      <c r="S1078" s="210"/>
      <c r="T1078" s="210"/>
      <c r="U1078" s="210"/>
      <c r="V1078" s="210"/>
      <c r="W1078" s="210"/>
      <c r="X1078" s="210"/>
      <c r="Y1078" s="210"/>
      <c r="Z1078" s="210"/>
      <c r="AA1078" s="210"/>
      <c r="AB1078" s="210"/>
      <c r="AC1078" s="214">
        <v>66.02</v>
      </c>
      <c r="AD1078" s="214"/>
    </row>
    <row r="1079" spans="2:30">
      <c r="C1079" s="63" t="s">
        <v>1</v>
      </c>
      <c r="G1079" s="63" t="s">
        <v>1</v>
      </c>
      <c r="K1079" s="63" t="s">
        <v>1</v>
      </c>
      <c r="O1079" s="210" t="s">
        <v>1040</v>
      </c>
      <c r="P1079" s="210"/>
      <c r="Q1079" s="210"/>
      <c r="R1079" s="210"/>
      <c r="S1079" s="210"/>
      <c r="T1079" s="210"/>
      <c r="U1079" s="210"/>
      <c r="V1079" s="210"/>
      <c r="W1079" s="210"/>
      <c r="X1079" s="210"/>
      <c r="Y1079" s="210"/>
      <c r="Z1079" s="210"/>
      <c r="AA1079" s="210"/>
      <c r="AB1079" s="210"/>
      <c r="AC1079" s="214">
        <v>33.08</v>
      </c>
      <c r="AD1079" s="214"/>
    </row>
    <row r="1080" spans="2:30">
      <c r="C1080" s="63" t="s">
        <v>1</v>
      </c>
      <c r="G1080" s="63" t="s">
        <v>1</v>
      </c>
      <c r="K1080" s="63" t="s">
        <v>1</v>
      </c>
      <c r="O1080" s="210" t="s">
        <v>1040</v>
      </c>
      <c r="P1080" s="210"/>
      <c r="Q1080" s="210"/>
      <c r="R1080" s="210"/>
      <c r="S1080" s="210"/>
      <c r="T1080" s="210"/>
      <c r="U1080" s="210"/>
      <c r="V1080" s="210"/>
      <c r="W1080" s="210"/>
      <c r="X1080" s="210"/>
      <c r="Y1080" s="210"/>
      <c r="Z1080" s="210"/>
      <c r="AA1080" s="210"/>
      <c r="AB1080" s="210"/>
      <c r="AC1080" s="214">
        <v>110.6</v>
      </c>
      <c r="AD1080" s="214"/>
    </row>
    <row r="1081" spans="2:30">
      <c r="C1081" s="63" t="s">
        <v>1</v>
      </c>
      <c r="G1081" s="63" t="s">
        <v>1</v>
      </c>
      <c r="K1081" s="63" t="s">
        <v>1</v>
      </c>
      <c r="O1081" s="210" t="s">
        <v>1040</v>
      </c>
      <c r="P1081" s="210"/>
      <c r="Q1081" s="210"/>
      <c r="R1081" s="210"/>
      <c r="S1081" s="210"/>
      <c r="T1081" s="210"/>
      <c r="U1081" s="210"/>
      <c r="V1081" s="210"/>
      <c r="W1081" s="210"/>
      <c r="X1081" s="210"/>
      <c r="Y1081" s="210"/>
      <c r="Z1081" s="210"/>
      <c r="AA1081" s="210"/>
      <c r="AB1081" s="210"/>
      <c r="AC1081" s="214">
        <v>37.840000000000003</v>
      </c>
      <c r="AD1081" s="214"/>
    </row>
    <row r="1082" spans="2:30">
      <c r="C1082" s="63" t="s">
        <v>1</v>
      </c>
      <c r="G1082" s="63" t="s">
        <v>1</v>
      </c>
      <c r="K1082" s="63" t="s">
        <v>1</v>
      </c>
      <c r="O1082" s="210" t="s">
        <v>1040</v>
      </c>
      <c r="P1082" s="210"/>
      <c r="Q1082" s="210"/>
      <c r="R1082" s="210"/>
      <c r="S1082" s="210"/>
      <c r="T1082" s="210"/>
      <c r="U1082" s="210"/>
      <c r="V1082" s="210"/>
      <c r="W1082" s="210"/>
      <c r="X1082" s="210"/>
      <c r="Y1082" s="210"/>
      <c r="Z1082" s="210"/>
      <c r="AA1082" s="210"/>
      <c r="AB1082" s="210"/>
      <c r="AC1082" s="214">
        <v>90.87</v>
      </c>
      <c r="AD1082" s="214"/>
    </row>
    <row r="1083" spans="2:30">
      <c r="C1083" s="63" t="s">
        <v>1</v>
      </c>
      <c r="G1083" s="63" t="s">
        <v>1</v>
      </c>
      <c r="K1083" s="63" t="s">
        <v>1</v>
      </c>
      <c r="O1083" s="210" t="s">
        <v>1040</v>
      </c>
      <c r="P1083" s="210"/>
      <c r="Q1083" s="210"/>
      <c r="R1083" s="210"/>
      <c r="S1083" s="210"/>
      <c r="T1083" s="210"/>
      <c r="U1083" s="210"/>
      <c r="V1083" s="210"/>
      <c r="W1083" s="210"/>
      <c r="X1083" s="210"/>
      <c r="Y1083" s="210"/>
      <c r="Z1083" s="210"/>
      <c r="AA1083" s="210"/>
      <c r="AB1083" s="210"/>
      <c r="AC1083" s="214">
        <v>10</v>
      </c>
      <c r="AD1083" s="214"/>
    </row>
    <row r="1084" spans="2:30">
      <c r="C1084" s="63" t="s">
        <v>1</v>
      </c>
      <c r="G1084" s="63" t="s">
        <v>1</v>
      </c>
      <c r="K1084" s="63" t="s">
        <v>1</v>
      </c>
      <c r="O1084" s="210" t="s">
        <v>1040</v>
      </c>
      <c r="P1084" s="210"/>
      <c r="Q1084" s="210"/>
      <c r="R1084" s="210"/>
      <c r="S1084" s="210"/>
      <c r="T1084" s="210"/>
      <c r="U1084" s="210"/>
      <c r="V1084" s="210"/>
      <c r="W1084" s="210"/>
      <c r="X1084" s="210"/>
      <c r="Y1084" s="210"/>
      <c r="Z1084" s="210"/>
      <c r="AA1084" s="210"/>
      <c r="AB1084" s="210"/>
      <c r="AC1084" s="214">
        <v>14.16</v>
      </c>
      <c r="AD1084" s="214"/>
    </row>
    <row r="1085" spans="2:30">
      <c r="C1085" s="63" t="s">
        <v>1</v>
      </c>
      <c r="G1085" s="63" t="s">
        <v>1</v>
      </c>
      <c r="K1085" s="63" t="s">
        <v>1</v>
      </c>
      <c r="O1085" s="210" t="s">
        <v>1040</v>
      </c>
      <c r="P1085" s="210"/>
      <c r="Q1085" s="210"/>
      <c r="R1085" s="210"/>
      <c r="S1085" s="210"/>
      <c r="T1085" s="210"/>
      <c r="U1085" s="210"/>
      <c r="V1085" s="210"/>
      <c r="W1085" s="210"/>
      <c r="X1085" s="210"/>
      <c r="Y1085" s="210"/>
      <c r="Z1085" s="210"/>
      <c r="AA1085" s="210"/>
      <c r="AB1085" s="210"/>
      <c r="AC1085" s="214">
        <v>142.79</v>
      </c>
      <c r="AD1085" s="214"/>
    </row>
    <row r="1086" spans="2:30">
      <c r="C1086" s="63" t="s">
        <v>1</v>
      </c>
      <c r="G1086" s="63" t="s">
        <v>1</v>
      </c>
      <c r="K1086" s="63" t="s">
        <v>1</v>
      </c>
      <c r="O1086" s="210" t="s">
        <v>1040</v>
      </c>
      <c r="P1086" s="210"/>
      <c r="Q1086" s="210"/>
      <c r="R1086" s="210"/>
      <c r="S1086" s="210"/>
      <c r="T1086" s="210"/>
      <c r="U1086" s="210"/>
      <c r="V1086" s="210"/>
      <c r="W1086" s="210"/>
      <c r="X1086" s="210"/>
      <c r="Y1086" s="210"/>
      <c r="Z1086" s="210"/>
      <c r="AA1086" s="210"/>
      <c r="AB1086" s="210"/>
      <c r="AC1086" s="214">
        <v>190.44</v>
      </c>
      <c r="AD1086" s="214"/>
    </row>
    <row r="1087" spans="2:30">
      <c r="C1087" s="63" t="s">
        <v>1</v>
      </c>
      <c r="G1087" s="63" t="s">
        <v>1</v>
      </c>
      <c r="K1087" s="63" t="s">
        <v>1</v>
      </c>
      <c r="O1087" s="210" t="s">
        <v>1040</v>
      </c>
      <c r="P1087" s="210"/>
      <c r="Q1087" s="210"/>
      <c r="R1087" s="210"/>
      <c r="S1087" s="210"/>
      <c r="T1087" s="210"/>
      <c r="U1087" s="210"/>
      <c r="V1087" s="210"/>
      <c r="W1087" s="210"/>
      <c r="X1087" s="210"/>
      <c r="Y1087" s="210"/>
      <c r="Z1087" s="210"/>
      <c r="AA1087" s="210"/>
      <c r="AB1087" s="210"/>
      <c r="AC1087" s="214">
        <v>77.75</v>
      </c>
      <c r="AD1087" s="214"/>
    </row>
    <row r="1088" spans="2:30">
      <c r="B1088" s="197" t="s">
        <v>672</v>
      </c>
      <c r="C1088" s="197"/>
      <c r="D1088" s="197"/>
      <c r="F1088" s="197" t="s">
        <v>214</v>
      </c>
      <c r="G1088" s="197"/>
      <c r="H1088" s="197"/>
      <c r="I1088" s="197"/>
      <c r="J1088" s="197" t="s">
        <v>548</v>
      </c>
      <c r="K1088" s="197"/>
      <c r="L1088" s="197"/>
      <c r="N1088" s="197" t="s">
        <v>549</v>
      </c>
      <c r="O1088" s="197"/>
      <c r="P1088" s="197"/>
      <c r="Q1088" s="197"/>
      <c r="R1088" s="197"/>
      <c r="S1088" s="197"/>
      <c r="T1088" s="197"/>
      <c r="U1088" s="197"/>
      <c r="V1088" s="197"/>
      <c r="W1088" s="197"/>
      <c r="X1088" s="197"/>
      <c r="Y1088" s="197"/>
      <c r="Z1088" s="197"/>
      <c r="AA1088" s="197"/>
      <c r="AC1088" s="209">
        <v>455.36</v>
      </c>
      <c r="AD1088" s="209"/>
    </row>
    <row r="1089" spans="2:30">
      <c r="C1089" s="63" t="s">
        <v>1</v>
      </c>
      <c r="G1089" s="63" t="s">
        <v>1</v>
      </c>
      <c r="K1089" s="63" t="s">
        <v>1</v>
      </c>
      <c r="O1089" s="210" t="s">
        <v>1051</v>
      </c>
      <c r="P1089" s="210"/>
      <c r="Q1089" s="210"/>
      <c r="R1089" s="210"/>
      <c r="S1089" s="210"/>
      <c r="T1089" s="210"/>
      <c r="U1089" s="210"/>
      <c r="V1089" s="210"/>
      <c r="W1089" s="210"/>
      <c r="X1089" s="210"/>
      <c r="Y1089" s="210"/>
      <c r="Z1089" s="210"/>
      <c r="AA1089" s="210"/>
      <c r="AB1089" s="210"/>
      <c r="AC1089" s="214">
        <v>13.79</v>
      </c>
      <c r="AD1089" s="214"/>
    </row>
    <row r="1090" spans="2:30">
      <c r="C1090" s="63" t="s">
        <v>1</v>
      </c>
      <c r="G1090" s="63" t="s">
        <v>1</v>
      </c>
      <c r="K1090" s="63" t="s">
        <v>1</v>
      </c>
      <c r="O1090" s="210" t="s">
        <v>1052</v>
      </c>
      <c r="P1090" s="210"/>
      <c r="Q1090" s="210"/>
      <c r="R1090" s="210"/>
      <c r="S1090" s="210"/>
      <c r="T1090" s="210"/>
      <c r="U1090" s="210"/>
      <c r="V1090" s="210"/>
      <c r="W1090" s="210"/>
      <c r="X1090" s="210"/>
      <c r="Y1090" s="210"/>
      <c r="Z1090" s="210"/>
      <c r="AA1090" s="210"/>
      <c r="AB1090" s="210"/>
      <c r="AC1090" s="214">
        <v>12.54</v>
      </c>
      <c r="AD1090" s="214"/>
    </row>
    <row r="1091" spans="2:30">
      <c r="C1091" s="63" t="s">
        <v>1</v>
      </c>
      <c r="G1091" s="63" t="s">
        <v>1</v>
      </c>
      <c r="K1091" s="63" t="s">
        <v>1</v>
      </c>
      <c r="O1091" s="210" t="s">
        <v>1053</v>
      </c>
      <c r="P1091" s="210"/>
      <c r="Q1091" s="210"/>
      <c r="R1091" s="210"/>
      <c r="S1091" s="210"/>
      <c r="T1091" s="210"/>
      <c r="U1091" s="210"/>
      <c r="V1091" s="210"/>
      <c r="W1091" s="210"/>
      <c r="X1091" s="210"/>
      <c r="Y1091" s="210"/>
      <c r="Z1091" s="210"/>
      <c r="AA1091" s="210"/>
      <c r="AB1091" s="210"/>
      <c r="AC1091" s="214">
        <v>18.649999999999999</v>
      </c>
      <c r="AD1091" s="214"/>
    </row>
    <row r="1092" spans="2:30">
      <c r="C1092" s="63" t="s">
        <v>1</v>
      </c>
      <c r="G1092" s="63" t="s">
        <v>1</v>
      </c>
      <c r="K1092" s="63" t="s">
        <v>1</v>
      </c>
      <c r="O1092" s="210" t="s">
        <v>1054</v>
      </c>
      <c r="P1092" s="210"/>
      <c r="Q1092" s="210"/>
      <c r="R1092" s="210"/>
      <c r="S1092" s="210"/>
      <c r="T1092" s="210"/>
      <c r="U1092" s="210"/>
      <c r="V1092" s="210"/>
      <c r="W1092" s="210"/>
      <c r="X1092" s="210"/>
      <c r="Y1092" s="210"/>
      <c r="Z1092" s="210"/>
      <c r="AA1092" s="210"/>
      <c r="AB1092" s="210"/>
      <c r="AC1092" s="214">
        <v>22.98</v>
      </c>
      <c r="AD1092" s="214"/>
    </row>
    <row r="1093" spans="2:30">
      <c r="C1093" s="63" t="s">
        <v>1</v>
      </c>
      <c r="G1093" s="63" t="s">
        <v>1</v>
      </c>
      <c r="K1093" s="63" t="s">
        <v>1</v>
      </c>
      <c r="O1093" s="210" t="s">
        <v>1055</v>
      </c>
      <c r="P1093" s="210"/>
      <c r="Q1093" s="210"/>
      <c r="R1093" s="210"/>
      <c r="S1093" s="210"/>
      <c r="T1093" s="210"/>
      <c r="U1093" s="210"/>
      <c r="V1093" s="210"/>
      <c r="W1093" s="210"/>
      <c r="X1093" s="210"/>
      <c r="Y1093" s="210"/>
      <c r="Z1093" s="210"/>
      <c r="AA1093" s="210"/>
      <c r="AB1093" s="210"/>
      <c r="AC1093" s="214">
        <v>70</v>
      </c>
      <c r="AD1093" s="214"/>
    </row>
    <row r="1094" spans="2:30">
      <c r="C1094" s="63" t="s">
        <v>1</v>
      </c>
      <c r="G1094" s="63" t="s">
        <v>1</v>
      </c>
      <c r="K1094" s="63" t="s">
        <v>1</v>
      </c>
      <c r="O1094" s="210" t="s">
        <v>1056</v>
      </c>
      <c r="P1094" s="210"/>
      <c r="Q1094" s="210"/>
      <c r="R1094" s="210"/>
      <c r="S1094" s="210"/>
      <c r="T1094" s="210"/>
      <c r="U1094" s="210"/>
      <c r="V1094" s="210"/>
      <c r="W1094" s="210"/>
      <c r="X1094" s="210"/>
      <c r="Y1094" s="210"/>
      <c r="Z1094" s="210"/>
      <c r="AA1094" s="210"/>
      <c r="AB1094" s="210"/>
      <c r="AC1094" s="214">
        <v>164.99</v>
      </c>
      <c r="AD1094" s="214"/>
    </row>
    <row r="1095" spans="2:30">
      <c r="C1095" s="63" t="s">
        <v>1</v>
      </c>
      <c r="G1095" s="63" t="s">
        <v>1</v>
      </c>
      <c r="K1095" s="63" t="s">
        <v>1</v>
      </c>
      <c r="O1095" s="210" t="s">
        <v>1057</v>
      </c>
      <c r="P1095" s="210"/>
      <c r="Q1095" s="210"/>
      <c r="R1095" s="210"/>
      <c r="S1095" s="210"/>
      <c r="T1095" s="210"/>
      <c r="U1095" s="210"/>
      <c r="V1095" s="210"/>
      <c r="W1095" s="210"/>
      <c r="X1095" s="210"/>
      <c r="Y1095" s="210"/>
      <c r="Z1095" s="210"/>
      <c r="AA1095" s="210"/>
      <c r="AB1095" s="210"/>
      <c r="AC1095" s="214">
        <v>13.43</v>
      </c>
      <c r="AD1095" s="214"/>
    </row>
    <row r="1096" spans="2:30">
      <c r="C1096" s="63" t="s">
        <v>1</v>
      </c>
      <c r="G1096" s="63" t="s">
        <v>1</v>
      </c>
      <c r="K1096" s="63" t="s">
        <v>1</v>
      </c>
      <c r="O1096" s="210" t="s">
        <v>1058</v>
      </c>
      <c r="P1096" s="210"/>
      <c r="Q1096" s="210"/>
      <c r="R1096" s="210"/>
      <c r="S1096" s="210"/>
      <c r="T1096" s="210"/>
      <c r="U1096" s="210"/>
      <c r="V1096" s="210"/>
      <c r="W1096" s="210"/>
      <c r="X1096" s="210"/>
      <c r="Y1096" s="210"/>
      <c r="Z1096" s="210"/>
      <c r="AA1096" s="210"/>
      <c r="AB1096" s="210"/>
      <c r="AC1096" s="214">
        <v>20.03</v>
      </c>
      <c r="AD1096" s="214"/>
    </row>
    <row r="1097" spans="2:30">
      <c r="C1097" s="63" t="s">
        <v>1</v>
      </c>
      <c r="G1097" s="63" t="s">
        <v>1</v>
      </c>
      <c r="K1097" s="63" t="s">
        <v>1</v>
      </c>
      <c r="O1097" s="210" t="s">
        <v>1059</v>
      </c>
      <c r="P1097" s="210"/>
      <c r="Q1097" s="210"/>
      <c r="R1097" s="210"/>
      <c r="S1097" s="210"/>
      <c r="T1097" s="210"/>
      <c r="U1097" s="210"/>
      <c r="V1097" s="210"/>
      <c r="W1097" s="210"/>
      <c r="X1097" s="210"/>
      <c r="Y1097" s="210"/>
      <c r="Z1097" s="210"/>
      <c r="AA1097" s="210"/>
      <c r="AB1097" s="210"/>
      <c r="AC1097" s="214">
        <v>21.04</v>
      </c>
      <c r="AD1097" s="214"/>
    </row>
    <row r="1098" spans="2:30">
      <c r="C1098" s="63" t="s">
        <v>1</v>
      </c>
      <c r="G1098" s="63" t="s">
        <v>1</v>
      </c>
      <c r="K1098" s="63" t="s">
        <v>1</v>
      </c>
      <c r="O1098" s="210" t="s">
        <v>1060</v>
      </c>
      <c r="P1098" s="210"/>
      <c r="Q1098" s="210"/>
      <c r="R1098" s="210"/>
      <c r="S1098" s="210"/>
      <c r="T1098" s="210"/>
      <c r="U1098" s="210"/>
      <c r="V1098" s="210"/>
      <c r="W1098" s="210"/>
      <c r="X1098" s="210"/>
      <c r="Y1098" s="210"/>
      <c r="Z1098" s="210"/>
      <c r="AA1098" s="210"/>
      <c r="AB1098" s="210"/>
      <c r="AC1098" s="214">
        <v>24.18</v>
      </c>
      <c r="AD1098" s="214"/>
    </row>
    <row r="1099" spans="2:30">
      <c r="C1099" s="63" t="s">
        <v>1</v>
      </c>
      <c r="G1099" s="63" t="s">
        <v>1</v>
      </c>
      <c r="K1099" s="63" t="s">
        <v>1</v>
      </c>
      <c r="O1099" s="210" t="s">
        <v>1061</v>
      </c>
      <c r="P1099" s="210"/>
      <c r="Q1099" s="210"/>
      <c r="R1099" s="210"/>
      <c r="S1099" s="210"/>
      <c r="T1099" s="210"/>
      <c r="U1099" s="210"/>
      <c r="V1099" s="210"/>
      <c r="W1099" s="210"/>
      <c r="X1099" s="210"/>
      <c r="Y1099" s="210"/>
      <c r="Z1099" s="210"/>
      <c r="AA1099" s="210"/>
      <c r="AB1099" s="210"/>
      <c r="AC1099" s="214">
        <v>1.88</v>
      </c>
      <c r="AD1099" s="214"/>
    </row>
    <row r="1100" spans="2:30">
      <c r="C1100" s="63" t="s">
        <v>1</v>
      </c>
      <c r="G1100" s="63" t="s">
        <v>1</v>
      </c>
      <c r="K1100" s="63" t="s">
        <v>1</v>
      </c>
      <c r="O1100" s="210" t="s">
        <v>1062</v>
      </c>
      <c r="P1100" s="210"/>
      <c r="Q1100" s="210"/>
      <c r="R1100" s="210"/>
      <c r="S1100" s="210"/>
      <c r="T1100" s="210"/>
      <c r="U1100" s="210"/>
      <c r="V1100" s="210"/>
      <c r="W1100" s="210"/>
      <c r="X1100" s="210"/>
      <c r="Y1100" s="210"/>
      <c r="Z1100" s="210"/>
      <c r="AA1100" s="210"/>
      <c r="AB1100" s="210"/>
      <c r="AC1100" s="214">
        <v>18.96</v>
      </c>
      <c r="AD1100" s="214"/>
    </row>
    <row r="1101" spans="2:30">
      <c r="C1101" s="63" t="s">
        <v>1</v>
      </c>
      <c r="G1101" s="63" t="s">
        <v>1</v>
      </c>
      <c r="K1101" s="63" t="s">
        <v>1</v>
      </c>
      <c r="O1101" s="210" t="s">
        <v>1063</v>
      </c>
      <c r="P1101" s="210"/>
      <c r="Q1101" s="210"/>
      <c r="R1101" s="210"/>
      <c r="S1101" s="210"/>
      <c r="T1101" s="210"/>
      <c r="U1101" s="210"/>
      <c r="V1101" s="210"/>
      <c r="W1101" s="210"/>
      <c r="X1101" s="210"/>
      <c r="Y1101" s="210"/>
      <c r="Z1101" s="210"/>
      <c r="AA1101" s="210"/>
      <c r="AB1101" s="210"/>
      <c r="AC1101" s="214">
        <v>19.11</v>
      </c>
      <c r="AD1101" s="214"/>
    </row>
    <row r="1102" spans="2:30">
      <c r="C1102" s="63" t="s">
        <v>1</v>
      </c>
      <c r="G1102" s="63" t="s">
        <v>1</v>
      </c>
      <c r="K1102" s="63" t="s">
        <v>1</v>
      </c>
      <c r="O1102" s="210" t="s">
        <v>1064</v>
      </c>
      <c r="P1102" s="210"/>
      <c r="Q1102" s="210"/>
      <c r="R1102" s="210"/>
      <c r="S1102" s="210"/>
      <c r="T1102" s="210"/>
      <c r="U1102" s="210"/>
      <c r="V1102" s="210"/>
      <c r="W1102" s="210"/>
      <c r="X1102" s="210"/>
      <c r="Y1102" s="210"/>
      <c r="Z1102" s="210"/>
      <c r="AA1102" s="210"/>
      <c r="AB1102" s="210"/>
      <c r="AC1102" s="214">
        <v>18.89</v>
      </c>
      <c r="AD1102" s="214"/>
    </row>
    <row r="1103" spans="2:30">
      <c r="C1103" s="63" t="s">
        <v>1</v>
      </c>
      <c r="G1103" s="63" t="s">
        <v>1</v>
      </c>
      <c r="K1103" s="63" t="s">
        <v>1</v>
      </c>
      <c r="O1103" s="210" t="s">
        <v>1065</v>
      </c>
      <c r="P1103" s="210"/>
      <c r="Q1103" s="210"/>
      <c r="R1103" s="210"/>
      <c r="S1103" s="210"/>
      <c r="T1103" s="210"/>
      <c r="U1103" s="210"/>
      <c r="V1103" s="210"/>
      <c r="W1103" s="210"/>
      <c r="X1103" s="210"/>
      <c r="Y1103" s="210"/>
      <c r="Z1103" s="210"/>
      <c r="AA1103" s="210"/>
      <c r="AB1103" s="210"/>
      <c r="AC1103" s="214">
        <v>14.89</v>
      </c>
      <c r="AD1103" s="214"/>
    </row>
    <row r="1104" spans="2:30">
      <c r="B1104" s="197" t="s">
        <v>1066</v>
      </c>
      <c r="C1104" s="197"/>
      <c r="D1104" s="197"/>
      <c r="F1104" s="197" t="s">
        <v>214</v>
      </c>
      <c r="G1104" s="197"/>
      <c r="H1104" s="197"/>
      <c r="I1104" s="197"/>
      <c r="J1104" s="197" t="s">
        <v>1049</v>
      </c>
      <c r="K1104" s="197"/>
      <c r="L1104" s="197"/>
      <c r="N1104" s="197" t="s">
        <v>1050</v>
      </c>
      <c r="O1104" s="197"/>
      <c r="P1104" s="197"/>
      <c r="Q1104" s="197"/>
      <c r="R1104" s="197"/>
      <c r="S1104" s="197"/>
      <c r="T1104" s="197"/>
      <c r="U1104" s="197"/>
      <c r="V1104" s="197"/>
      <c r="W1104" s="197"/>
      <c r="X1104" s="197"/>
      <c r="Y1104" s="197"/>
      <c r="Z1104" s="197"/>
      <c r="AA1104" s="197"/>
      <c r="AC1104" s="209">
        <v>292.67</v>
      </c>
      <c r="AD1104" s="209"/>
    </row>
    <row r="1105" spans="1:30">
      <c r="C1105" s="63" t="s">
        <v>1</v>
      </c>
      <c r="G1105" s="63" t="s">
        <v>1</v>
      </c>
      <c r="K1105" s="63" t="s">
        <v>1</v>
      </c>
      <c r="O1105" s="210" t="s">
        <v>1067</v>
      </c>
      <c r="P1105" s="210"/>
      <c r="Q1105" s="210"/>
      <c r="R1105" s="210"/>
      <c r="S1105" s="210"/>
      <c r="T1105" s="210"/>
      <c r="U1105" s="210"/>
      <c r="V1105" s="210"/>
      <c r="W1105" s="210"/>
      <c r="X1105" s="210"/>
      <c r="Y1105" s="210"/>
      <c r="Z1105" s="210"/>
      <c r="AA1105" s="210"/>
      <c r="AB1105" s="210"/>
      <c r="AC1105" s="214">
        <v>134.66</v>
      </c>
      <c r="AD1105" s="214"/>
    </row>
    <row r="1106" spans="1:30">
      <c r="C1106" s="63" t="s">
        <v>1</v>
      </c>
      <c r="G1106" s="63" t="s">
        <v>1</v>
      </c>
      <c r="K1106" s="63" t="s">
        <v>1</v>
      </c>
      <c r="O1106" s="210" t="s">
        <v>1067</v>
      </c>
      <c r="P1106" s="210"/>
      <c r="Q1106" s="210"/>
      <c r="R1106" s="210"/>
      <c r="S1106" s="210"/>
      <c r="T1106" s="210"/>
      <c r="U1106" s="210"/>
      <c r="V1106" s="210"/>
      <c r="W1106" s="210"/>
      <c r="X1106" s="210"/>
      <c r="Y1106" s="210"/>
      <c r="Z1106" s="210"/>
      <c r="AA1106" s="210"/>
      <c r="AB1106" s="210"/>
      <c r="AC1106" s="214">
        <v>54</v>
      </c>
      <c r="AD1106" s="214"/>
    </row>
    <row r="1107" spans="1:30">
      <c r="C1107" s="63" t="s">
        <v>1</v>
      </c>
      <c r="G1107" s="63" t="s">
        <v>1</v>
      </c>
      <c r="K1107" s="63" t="s">
        <v>1</v>
      </c>
      <c r="O1107" s="210" t="s">
        <v>1067</v>
      </c>
      <c r="P1107" s="210"/>
      <c r="Q1107" s="210"/>
      <c r="R1107" s="210"/>
      <c r="S1107" s="210"/>
      <c r="T1107" s="210"/>
      <c r="U1107" s="210"/>
      <c r="V1107" s="210"/>
      <c r="W1107" s="210"/>
      <c r="X1107" s="210"/>
      <c r="Y1107" s="210"/>
      <c r="Z1107" s="210"/>
      <c r="AA1107" s="210"/>
      <c r="AB1107" s="210"/>
      <c r="AC1107" s="214">
        <v>104.01</v>
      </c>
      <c r="AD1107" s="214"/>
    </row>
    <row r="1108" spans="1:30" ht="102.75" customHeight="1"/>
    <row r="1109" spans="1:30" ht="12" customHeight="1"/>
    <row r="1110" spans="1:30" ht="13.5" customHeight="1">
      <c r="A1110" s="195" t="s">
        <v>115</v>
      </c>
      <c r="B1110" s="195"/>
      <c r="C1110" s="195"/>
      <c r="D1110" s="195"/>
      <c r="E1110" s="195"/>
      <c r="F1110" s="195"/>
      <c r="G1110" s="195"/>
      <c r="H1110" s="195"/>
      <c r="I1110" s="195"/>
      <c r="J1110" s="195"/>
      <c r="K1110" s="195"/>
      <c r="L1110" s="195"/>
      <c r="M1110" s="195"/>
      <c r="R1110" s="196" t="s">
        <v>1068</v>
      </c>
      <c r="S1110" s="196"/>
      <c r="T1110" s="196"/>
      <c r="U1110" s="196"/>
      <c r="V1110" s="196"/>
      <c r="W1110" s="196"/>
      <c r="X1110" s="196"/>
      <c r="Y1110" s="196"/>
      <c r="Z1110" s="196"/>
      <c r="AA1110" s="196"/>
      <c r="AB1110" s="196"/>
      <c r="AC1110" s="196"/>
      <c r="AD1110" s="196"/>
    </row>
    <row r="1111" spans="1:30" ht="25.5" customHeight="1">
      <c r="C1111" s="201" t="s">
        <v>35</v>
      </c>
      <c r="D1111" s="201"/>
      <c r="E1111" s="201"/>
      <c r="F1111" s="201"/>
      <c r="G1111" s="201"/>
      <c r="H1111" s="201"/>
      <c r="I1111" s="201"/>
      <c r="J1111" s="201"/>
      <c r="K1111" s="201"/>
      <c r="L1111" s="201"/>
      <c r="M1111" s="201"/>
      <c r="N1111" s="201"/>
      <c r="O1111" s="201"/>
      <c r="P1111" s="201"/>
      <c r="Q1111" s="201"/>
      <c r="R1111" s="201"/>
      <c r="S1111" s="201"/>
      <c r="T1111" s="201"/>
      <c r="U1111" s="201"/>
      <c r="V1111" s="201"/>
      <c r="W1111" s="201"/>
      <c r="X1111" s="201"/>
      <c r="Y1111" s="201"/>
      <c r="Z1111" s="201"/>
      <c r="AA1111" s="201"/>
      <c r="AB1111" s="201"/>
      <c r="AC1111" s="201"/>
    </row>
    <row r="1112" spans="1:30" ht="7.5" customHeight="1"/>
    <row r="1113" spans="1:30" ht="18.75" customHeight="1">
      <c r="I1113" s="215" t="s">
        <v>36</v>
      </c>
      <c r="J1113" s="215"/>
      <c r="K1113" s="215"/>
      <c r="L1113" s="215"/>
      <c r="M1113" s="215"/>
      <c r="N1113" s="215"/>
      <c r="O1113" s="215"/>
      <c r="P1113" s="215"/>
      <c r="S1113" s="216" t="s">
        <v>37</v>
      </c>
      <c r="T1113" s="216"/>
      <c r="U1113" s="216"/>
      <c r="V1113" s="216"/>
      <c r="W1113" s="216"/>
      <c r="X1113" s="216"/>
      <c r="Y1113" s="216"/>
    </row>
    <row r="1114" spans="1:30" ht="6.75" customHeight="1"/>
    <row r="1115" spans="1:30" ht="14.25" customHeight="1">
      <c r="A1115" s="211" t="s">
        <v>896</v>
      </c>
      <c r="B1115" s="211"/>
      <c r="C1115" s="211"/>
      <c r="D1115" s="211"/>
      <c r="E1115" s="211"/>
      <c r="F1115" s="211"/>
      <c r="G1115" s="211"/>
      <c r="H1115" s="211"/>
      <c r="I1115" s="211"/>
      <c r="J1115" s="211"/>
      <c r="K1115" s="211"/>
      <c r="L1115" s="211"/>
      <c r="M1115" s="211"/>
      <c r="N1115" s="211"/>
      <c r="O1115" s="211"/>
    </row>
    <row r="1116" spans="1:30">
      <c r="B1116" s="212" t="s">
        <v>39</v>
      </c>
      <c r="C1116" s="212"/>
      <c r="D1116" s="212"/>
      <c r="F1116" s="212" t="s">
        <v>40</v>
      </c>
      <c r="G1116" s="212"/>
      <c r="H1116" s="212"/>
      <c r="I1116" s="212"/>
      <c r="J1116" s="212" t="s">
        <v>41</v>
      </c>
      <c r="K1116" s="212"/>
      <c r="L1116" s="212"/>
      <c r="N1116" s="212" t="s">
        <v>42</v>
      </c>
      <c r="O1116" s="212"/>
      <c r="P1116" s="212"/>
      <c r="Q1116" s="212"/>
      <c r="R1116" s="212"/>
      <c r="S1116" s="212"/>
      <c r="T1116" s="212"/>
      <c r="U1116" s="212"/>
      <c r="V1116" s="212"/>
      <c r="W1116" s="212"/>
      <c r="X1116" s="212"/>
      <c r="Y1116" s="212"/>
      <c r="Z1116" s="212"/>
      <c r="AA1116" s="212"/>
      <c r="AC1116" s="213" t="s">
        <v>43</v>
      </c>
      <c r="AD1116" s="213"/>
    </row>
    <row r="1117" spans="1:30">
      <c r="B1117" s="197" t="s">
        <v>1069</v>
      </c>
      <c r="C1117" s="197"/>
      <c r="D1117" s="197"/>
      <c r="F1117" s="197" t="s">
        <v>214</v>
      </c>
      <c r="G1117" s="197"/>
      <c r="H1117" s="197"/>
      <c r="I1117" s="197"/>
      <c r="J1117" s="197" t="s">
        <v>1070</v>
      </c>
      <c r="K1117" s="197"/>
      <c r="L1117" s="197"/>
      <c r="N1117" s="197" t="s">
        <v>1071</v>
      </c>
      <c r="O1117" s="197"/>
      <c r="P1117" s="197"/>
      <c r="Q1117" s="197"/>
      <c r="R1117" s="197"/>
      <c r="S1117" s="197"/>
      <c r="T1117" s="197"/>
      <c r="U1117" s="197"/>
      <c r="V1117" s="197"/>
      <c r="W1117" s="197"/>
      <c r="X1117" s="197"/>
      <c r="Y1117" s="197"/>
      <c r="Z1117" s="197"/>
      <c r="AA1117" s="197"/>
      <c r="AC1117" s="209">
        <v>6129.5</v>
      </c>
      <c r="AD1117" s="209"/>
    </row>
    <row r="1118" spans="1:30">
      <c r="C1118" s="63" t="s">
        <v>1</v>
      </c>
      <c r="G1118" s="63" t="s">
        <v>1</v>
      </c>
      <c r="K1118" s="63" t="s">
        <v>1</v>
      </c>
      <c r="O1118" s="210" t="s">
        <v>1072</v>
      </c>
      <c r="P1118" s="210"/>
      <c r="Q1118" s="210"/>
      <c r="R1118" s="210"/>
      <c r="S1118" s="210"/>
      <c r="T1118" s="210"/>
      <c r="U1118" s="210"/>
      <c r="V1118" s="210"/>
      <c r="W1118" s="210"/>
      <c r="X1118" s="210"/>
      <c r="Y1118" s="210"/>
      <c r="Z1118" s="210"/>
      <c r="AA1118" s="210"/>
      <c r="AB1118" s="210"/>
      <c r="AC1118" s="214">
        <v>136.25</v>
      </c>
      <c r="AD1118" s="214"/>
    </row>
    <row r="1119" spans="1:30">
      <c r="C1119" s="63" t="s">
        <v>1</v>
      </c>
      <c r="G1119" s="63" t="s">
        <v>1</v>
      </c>
      <c r="K1119" s="63" t="s">
        <v>1</v>
      </c>
      <c r="O1119" s="210" t="s">
        <v>1073</v>
      </c>
      <c r="P1119" s="210"/>
      <c r="Q1119" s="210"/>
      <c r="R1119" s="210"/>
      <c r="S1119" s="210"/>
      <c r="T1119" s="210"/>
      <c r="U1119" s="210"/>
      <c r="V1119" s="210"/>
      <c r="W1119" s="210"/>
      <c r="X1119" s="210"/>
      <c r="Y1119" s="210"/>
      <c r="Z1119" s="210"/>
      <c r="AA1119" s="210"/>
      <c r="AB1119" s="210"/>
      <c r="AC1119" s="214">
        <v>375.52</v>
      </c>
      <c r="AD1119" s="214"/>
    </row>
    <row r="1120" spans="1:30">
      <c r="C1120" s="63" t="s">
        <v>1</v>
      </c>
      <c r="G1120" s="63" t="s">
        <v>1</v>
      </c>
      <c r="K1120" s="63" t="s">
        <v>1</v>
      </c>
      <c r="O1120" s="210" t="s">
        <v>1074</v>
      </c>
      <c r="P1120" s="210"/>
      <c r="Q1120" s="210"/>
      <c r="R1120" s="210"/>
      <c r="S1120" s="210"/>
      <c r="T1120" s="210"/>
      <c r="U1120" s="210"/>
      <c r="V1120" s="210"/>
      <c r="W1120" s="210"/>
      <c r="X1120" s="210"/>
      <c r="Y1120" s="210"/>
      <c r="Z1120" s="210"/>
      <c r="AA1120" s="210"/>
      <c r="AB1120" s="210"/>
      <c r="AC1120" s="214">
        <v>280.97000000000003</v>
      </c>
      <c r="AD1120" s="214"/>
    </row>
    <row r="1121" spans="3:30">
      <c r="C1121" s="63" t="s">
        <v>1</v>
      </c>
      <c r="G1121" s="63" t="s">
        <v>1</v>
      </c>
      <c r="K1121" s="63" t="s">
        <v>1</v>
      </c>
      <c r="O1121" s="210" t="s">
        <v>1072</v>
      </c>
      <c r="P1121" s="210"/>
      <c r="Q1121" s="210"/>
      <c r="R1121" s="210"/>
      <c r="S1121" s="210"/>
      <c r="T1121" s="210"/>
      <c r="U1121" s="210"/>
      <c r="V1121" s="210"/>
      <c r="W1121" s="210"/>
      <c r="X1121" s="210"/>
      <c r="Y1121" s="210"/>
      <c r="Z1121" s="210"/>
      <c r="AA1121" s="210"/>
      <c r="AB1121" s="210"/>
      <c r="AC1121" s="214">
        <v>373.64</v>
      </c>
      <c r="AD1121" s="214"/>
    </row>
    <row r="1122" spans="3:30">
      <c r="C1122" s="63" t="s">
        <v>1</v>
      </c>
      <c r="G1122" s="63" t="s">
        <v>1</v>
      </c>
      <c r="K1122" s="63" t="s">
        <v>1</v>
      </c>
      <c r="O1122" s="210" t="s">
        <v>1072</v>
      </c>
      <c r="P1122" s="210"/>
      <c r="Q1122" s="210"/>
      <c r="R1122" s="210"/>
      <c r="S1122" s="210"/>
      <c r="T1122" s="210"/>
      <c r="U1122" s="210"/>
      <c r="V1122" s="210"/>
      <c r="W1122" s="210"/>
      <c r="X1122" s="210"/>
      <c r="Y1122" s="210"/>
      <c r="Z1122" s="210"/>
      <c r="AA1122" s="210"/>
      <c r="AB1122" s="210"/>
      <c r="AC1122" s="214">
        <v>217.5</v>
      </c>
      <c r="AD1122" s="214"/>
    </row>
    <row r="1123" spans="3:30">
      <c r="C1123" s="63" t="s">
        <v>1</v>
      </c>
      <c r="G1123" s="63" t="s">
        <v>1</v>
      </c>
      <c r="K1123" s="63" t="s">
        <v>1</v>
      </c>
      <c r="O1123" s="210" t="s">
        <v>1072</v>
      </c>
      <c r="P1123" s="210"/>
      <c r="Q1123" s="210"/>
      <c r="R1123" s="210"/>
      <c r="S1123" s="210"/>
      <c r="T1123" s="210"/>
      <c r="U1123" s="210"/>
      <c r="V1123" s="210"/>
      <c r="W1123" s="210"/>
      <c r="X1123" s="210"/>
      <c r="Y1123" s="210"/>
      <c r="Z1123" s="210"/>
      <c r="AA1123" s="210"/>
      <c r="AB1123" s="210"/>
      <c r="AC1123" s="214">
        <v>243.28</v>
      </c>
      <c r="AD1123" s="214"/>
    </row>
    <row r="1124" spans="3:30">
      <c r="C1124" s="63" t="s">
        <v>1</v>
      </c>
      <c r="G1124" s="63" t="s">
        <v>1</v>
      </c>
      <c r="K1124" s="63" t="s">
        <v>1</v>
      </c>
      <c r="O1124" s="210" t="s">
        <v>731</v>
      </c>
      <c r="P1124" s="210"/>
      <c r="Q1124" s="210"/>
      <c r="R1124" s="210"/>
      <c r="S1124" s="210"/>
      <c r="T1124" s="210"/>
      <c r="U1124" s="210"/>
      <c r="V1124" s="210"/>
      <c r="W1124" s="210"/>
      <c r="X1124" s="210"/>
      <c r="Y1124" s="210"/>
      <c r="Z1124" s="210"/>
      <c r="AA1124" s="210"/>
      <c r="AB1124" s="210"/>
      <c r="AC1124" s="214">
        <v>363.89</v>
      </c>
      <c r="AD1124" s="214"/>
    </row>
    <row r="1125" spans="3:30">
      <c r="C1125" s="63" t="s">
        <v>1</v>
      </c>
      <c r="G1125" s="63" t="s">
        <v>1</v>
      </c>
      <c r="K1125" s="63" t="s">
        <v>1</v>
      </c>
      <c r="O1125" s="210" t="s">
        <v>731</v>
      </c>
      <c r="P1125" s="210"/>
      <c r="Q1125" s="210"/>
      <c r="R1125" s="210"/>
      <c r="S1125" s="210"/>
      <c r="T1125" s="210"/>
      <c r="U1125" s="210"/>
      <c r="V1125" s="210"/>
      <c r="W1125" s="210"/>
      <c r="X1125" s="210"/>
      <c r="Y1125" s="210"/>
      <c r="Z1125" s="210"/>
      <c r="AA1125" s="210"/>
      <c r="AB1125" s="210"/>
      <c r="AC1125" s="214">
        <v>13.85</v>
      </c>
      <c r="AD1125" s="214"/>
    </row>
    <row r="1126" spans="3:30">
      <c r="C1126" s="63" t="s">
        <v>1</v>
      </c>
      <c r="G1126" s="63" t="s">
        <v>1</v>
      </c>
      <c r="K1126" s="63" t="s">
        <v>1</v>
      </c>
      <c r="O1126" s="210" t="s">
        <v>731</v>
      </c>
      <c r="P1126" s="210"/>
      <c r="Q1126" s="210"/>
      <c r="R1126" s="210"/>
      <c r="S1126" s="210"/>
      <c r="T1126" s="210"/>
      <c r="U1126" s="210"/>
      <c r="V1126" s="210"/>
      <c r="W1126" s="210"/>
      <c r="X1126" s="210"/>
      <c r="Y1126" s="210"/>
      <c r="Z1126" s="210"/>
      <c r="AA1126" s="210"/>
      <c r="AB1126" s="210"/>
      <c r="AC1126" s="214">
        <v>243.28</v>
      </c>
      <c r="AD1126" s="214"/>
    </row>
    <row r="1127" spans="3:30">
      <c r="C1127" s="63" t="s">
        <v>1</v>
      </c>
      <c r="G1127" s="63" t="s">
        <v>1</v>
      </c>
      <c r="K1127" s="63" t="s">
        <v>1</v>
      </c>
      <c r="O1127" s="210" t="s">
        <v>731</v>
      </c>
      <c r="P1127" s="210"/>
      <c r="Q1127" s="210"/>
      <c r="R1127" s="210"/>
      <c r="S1127" s="210"/>
      <c r="T1127" s="210"/>
      <c r="U1127" s="210"/>
      <c r="V1127" s="210"/>
      <c r="W1127" s="210"/>
      <c r="X1127" s="210"/>
      <c r="Y1127" s="210"/>
      <c r="Z1127" s="210"/>
      <c r="AA1127" s="210"/>
      <c r="AB1127" s="210"/>
      <c r="AC1127" s="214">
        <v>280.97000000000003</v>
      </c>
      <c r="AD1127" s="214"/>
    </row>
    <row r="1128" spans="3:30">
      <c r="C1128" s="63" t="s">
        <v>1</v>
      </c>
      <c r="G1128" s="63" t="s">
        <v>1</v>
      </c>
      <c r="K1128" s="63" t="s">
        <v>1</v>
      </c>
      <c r="O1128" s="210" t="s">
        <v>1075</v>
      </c>
      <c r="P1128" s="210"/>
      <c r="Q1128" s="210"/>
      <c r="R1128" s="210"/>
      <c r="S1128" s="210"/>
      <c r="T1128" s="210"/>
      <c r="U1128" s="210"/>
      <c r="V1128" s="210"/>
      <c r="W1128" s="210"/>
      <c r="X1128" s="210"/>
      <c r="Y1128" s="210"/>
      <c r="Z1128" s="210"/>
      <c r="AA1128" s="210"/>
      <c r="AB1128" s="210"/>
      <c r="AC1128" s="214">
        <v>13.85</v>
      </c>
      <c r="AD1128" s="214"/>
    </row>
    <row r="1129" spans="3:30">
      <c r="C1129" s="63" t="s">
        <v>1</v>
      </c>
      <c r="G1129" s="63" t="s">
        <v>1</v>
      </c>
      <c r="K1129" s="63" t="s">
        <v>1</v>
      </c>
      <c r="O1129" s="210" t="s">
        <v>1072</v>
      </c>
      <c r="P1129" s="210"/>
      <c r="Q1129" s="210"/>
      <c r="R1129" s="210"/>
      <c r="S1129" s="210"/>
      <c r="T1129" s="210"/>
      <c r="U1129" s="210"/>
      <c r="V1129" s="210"/>
      <c r="W1129" s="210"/>
      <c r="X1129" s="210"/>
      <c r="Y1129" s="210"/>
      <c r="Z1129" s="210"/>
      <c r="AA1129" s="210"/>
      <c r="AB1129" s="210"/>
      <c r="AC1129" s="214">
        <v>136.25</v>
      </c>
      <c r="AD1129" s="214"/>
    </row>
    <row r="1130" spans="3:30">
      <c r="C1130" s="63" t="s">
        <v>1</v>
      </c>
      <c r="G1130" s="63" t="s">
        <v>1</v>
      </c>
      <c r="K1130" s="63" t="s">
        <v>1</v>
      </c>
      <c r="O1130" s="210" t="s">
        <v>1072</v>
      </c>
      <c r="P1130" s="210"/>
      <c r="Q1130" s="210"/>
      <c r="R1130" s="210"/>
      <c r="S1130" s="210"/>
      <c r="T1130" s="210"/>
      <c r="U1130" s="210"/>
      <c r="V1130" s="210"/>
      <c r="W1130" s="210"/>
      <c r="X1130" s="210"/>
      <c r="Y1130" s="210"/>
      <c r="Z1130" s="210"/>
      <c r="AA1130" s="210"/>
      <c r="AB1130" s="210"/>
      <c r="AC1130" s="214">
        <v>237.5</v>
      </c>
      <c r="AD1130" s="214"/>
    </row>
    <row r="1131" spans="3:30">
      <c r="C1131" s="63" t="s">
        <v>1</v>
      </c>
      <c r="G1131" s="63" t="s">
        <v>1</v>
      </c>
      <c r="K1131" s="63" t="s">
        <v>1</v>
      </c>
      <c r="O1131" s="210" t="s">
        <v>731</v>
      </c>
      <c r="P1131" s="210"/>
      <c r="Q1131" s="210"/>
      <c r="R1131" s="210"/>
      <c r="S1131" s="210"/>
      <c r="T1131" s="210"/>
      <c r="U1131" s="210"/>
      <c r="V1131" s="210"/>
      <c r="W1131" s="210"/>
      <c r="X1131" s="210"/>
      <c r="Y1131" s="210"/>
      <c r="Z1131" s="210"/>
      <c r="AA1131" s="210"/>
      <c r="AB1131" s="210"/>
      <c r="AC1131" s="214">
        <v>217.5</v>
      </c>
      <c r="AD1131" s="214"/>
    </row>
    <row r="1132" spans="3:30">
      <c r="C1132" s="63" t="s">
        <v>1</v>
      </c>
      <c r="G1132" s="63" t="s">
        <v>1</v>
      </c>
      <c r="K1132" s="63" t="s">
        <v>1</v>
      </c>
      <c r="O1132" s="210" t="s">
        <v>1076</v>
      </c>
      <c r="P1132" s="210"/>
      <c r="Q1132" s="210"/>
      <c r="R1132" s="210"/>
      <c r="S1132" s="210"/>
      <c r="T1132" s="210"/>
      <c r="U1132" s="210"/>
      <c r="V1132" s="210"/>
      <c r="W1132" s="210"/>
      <c r="X1132" s="210"/>
      <c r="Y1132" s="210"/>
      <c r="Z1132" s="210"/>
      <c r="AA1132" s="210"/>
      <c r="AB1132" s="210"/>
      <c r="AC1132" s="214">
        <v>363.89</v>
      </c>
      <c r="AD1132" s="214"/>
    </row>
    <row r="1133" spans="3:30">
      <c r="C1133" s="63" t="s">
        <v>1</v>
      </c>
      <c r="G1133" s="63" t="s">
        <v>1</v>
      </c>
      <c r="K1133" s="63" t="s">
        <v>1</v>
      </c>
      <c r="O1133" s="210" t="s">
        <v>731</v>
      </c>
      <c r="P1133" s="210"/>
      <c r="Q1133" s="210"/>
      <c r="R1133" s="210"/>
      <c r="S1133" s="210"/>
      <c r="T1133" s="210"/>
      <c r="U1133" s="210"/>
      <c r="V1133" s="210"/>
      <c r="W1133" s="210"/>
      <c r="X1133" s="210"/>
      <c r="Y1133" s="210"/>
      <c r="Z1133" s="210"/>
      <c r="AA1133" s="210"/>
      <c r="AB1133" s="210"/>
      <c r="AC1133" s="214">
        <v>136.25</v>
      </c>
      <c r="AD1133" s="214"/>
    </row>
    <row r="1134" spans="3:30">
      <c r="C1134" s="63" t="s">
        <v>1</v>
      </c>
      <c r="G1134" s="63" t="s">
        <v>1</v>
      </c>
      <c r="K1134" s="63" t="s">
        <v>1</v>
      </c>
      <c r="O1134" s="210" t="s">
        <v>731</v>
      </c>
      <c r="P1134" s="210"/>
      <c r="Q1134" s="210"/>
      <c r="R1134" s="210"/>
      <c r="S1134" s="210"/>
      <c r="T1134" s="210"/>
      <c r="U1134" s="210"/>
      <c r="V1134" s="210"/>
      <c r="W1134" s="210"/>
      <c r="X1134" s="210"/>
      <c r="Y1134" s="210"/>
      <c r="Z1134" s="210"/>
      <c r="AA1134" s="210"/>
      <c r="AB1134" s="210"/>
      <c r="AC1134" s="214">
        <v>136.25</v>
      </c>
      <c r="AD1134" s="214"/>
    </row>
    <row r="1135" spans="3:30">
      <c r="C1135" s="63" t="s">
        <v>1</v>
      </c>
      <c r="G1135" s="63" t="s">
        <v>1</v>
      </c>
      <c r="K1135" s="63" t="s">
        <v>1</v>
      </c>
      <c r="O1135" s="210" t="s">
        <v>731</v>
      </c>
      <c r="P1135" s="210"/>
      <c r="Q1135" s="210"/>
      <c r="R1135" s="210"/>
      <c r="S1135" s="210"/>
      <c r="T1135" s="210"/>
      <c r="U1135" s="210"/>
      <c r="V1135" s="210"/>
      <c r="W1135" s="210"/>
      <c r="X1135" s="210"/>
      <c r="Y1135" s="210"/>
      <c r="Z1135" s="210"/>
      <c r="AA1135" s="210"/>
      <c r="AB1135" s="210"/>
      <c r="AC1135" s="214">
        <v>375.52</v>
      </c>
      <c r="AD1135" s="214"/>
    </row>
    <row r="1136" spans="3:30">
      <c r="C1136" s="63" t="s">
        <v>1</v>
      </c>
      <c r="G1136" s="63" t="s">
        <v>1</v>
      </c>
      <c r="K1136" s="63" t="s">
        <v>1</v>
      </c>
      <c r="O1136" s="210" t="s">
        <v>731</v>
      </c>
      <c r="P1136" s="210"/>
      <c r="Q1136" s="210"/>
      <c r="R1136" s="210"/>
      <c r="S1136" s="210"/>
      <c r="T1136" s="210"/>
      <c r="U1136" s="210"/>
      <c r="V1136" s="210"/>
      <c r="W1136" s="210"/>
      <c r="X1136" s="210"/>
      <c r="Y1136" s="210"/>
      <c r="Z1136" s="210"/>
      <c r="AA1136" s="210"/>
      <c r="AB1136" s="210"/>
      <c r="AC1136" s="214">
        <v>237.5</v>
      </c>
      <c r="AD1136" s="214"/>
    </row>
    <row r="1137" spans="2:30">
      <c r="C1137" s="63" t="s">
        <v>1</v>
      </c>
      <c r="G1137" s="63" t="s">
        <v>1</v>
      </c>
      <c r="K1137" s="63" t="s">
        <v>1</v>
      </c>
      <c r="O1137" s="210" t="s">
        <v>1072</v>
      </c>
      <c r="P1137" s="210"/>
      <c r="Q1137" s="210"/>
      <c r="R1137" s="210"/>
      <c r="S1137" s="210"/>
      <c r="T1137" s="210"/>
      <c r="U1137" s="210"/>
      <c r="V1137" s="210"/>
      <c r="W1137" s="210"/>
      <c r="X1137" s="210"/>
      <c r="Y1137" s="210"/>
      <c r="Z1137" s="210"/>
      <c r="AA1137" s="210"/>
      <c r="AB1137" s="210"/>
      <c r="AC1137" s="214">
        <v>346.36</v>
      </c>
      <c r="AD1137" s="214"/>
    </row>
    <row r="1138" spans="2:30">
      <c r="C1138" s="63" t="s">
        <v>1</v>
      </c>
      <c r="G1138" s="63" t="s">
        <v>1</v>
      </c>
      <c r="K1138" s="63" t="s">
        <v>1</v>
      </c>
      <c r="O1138" s="210" t="s">
        <v>1072</v>
      </c>
      <c r="P1138" s="210"/>
      <c r="Q1138" s="210"/>
      <c r="R1138" s="210"/>
      <c r="S1138" s="210"/>
      <c r="T1138" s="210"/>
      <c r="U1138" s="210"/>
      <c r="V1138" s="210"/>
      <c r="W1138" s="210"/>
      <c r="X1138" s="210"/>
      <c r="Y1138" s="210"/>
      <c r="Z1138" s="210"/>
      <c r="AA1138" s="210"/>
      <c r="AB1138" s="210"/>
      <c r="AC1138" s="214">
        <v>339.74</v>
      </c>
      <c r="AD1138" s="214"/>
    </row>
    <row r="1139" spans="2:30">
      <c r="C1139" s="63" t="s">
        <v>1</v>
      </c>
      <c r="G1139" s="63" t="s">
        <v>1</v>
      </c>
      <c r="K1139" s="63" t="s">
        <v>1</v>
      </c>
      <c r="O1139" s="210" t="s">
        <v>731</v>
      </c>
      <c r="P1139" s="210"/>
      <c r="Q1139" s="210"/>
      <c r="R1139" s="210"/>
      <c r="S1139" s="210"/>
      <c r="T1139" s="210"/>
      <c r="U1139" s="210"/>
      <c r="V1139" s="210"/>
      <c r="W1139" s="210"/>
      <c r="X1139" s="210"/>
      <c r="Y1139" s="210"/>
      <c r="Z1139" s="210"/>
      <c r="AA1139" s="210"/>
      <c r="AB1139" s="210"/>
      <c r="AC1139" s="214">
        <v>339.74</v>
      </c>
      <c r="AD1139" s="214"/>
    </row>
    <row r="1140" spans="2:30">
      <c r="C1140" s="63" t="s">
        <v>1</v>
      </c>
      <c r="G1140" s="63" t="s">
        <v>1</v>
      </c>
      <c r="K1140" s="63" t="s">
        <v>1</v>
      </c>
      <c r="O1140" s="210" t="s">
        <v>731</v>
      </c>
      <c r="P1140" s="210"/>
      <c r="Q1140" s="210"/>
      <c r="R1140" s="210"/>
      <c r="S1140" s="210"/>
      <c r="T1140" s="210"/>
      <c r="U1140" s="210"/>
      <c r="V1140" s="210"/>
      <c r="W1140" s="210"/>
      <c r="X1140" s="210"/>
      <c r="Y1140" s="210"/>
      <c r="Z1140" s="210"/>
      <c r="AA1140" s="210"/>
      <c r="AB1140" s="210"/>
      <c r="AC1140" s="214">
        <v>346.36</v>
      </c>
      <c r="AD1140" s="214"/>
    </row>
    <row r="1141" spans="2:30">
      <c r="C1141" s="63" t="s">
        <v>1</v>
      </c>
      <c r="G1141" s="63" t="s">
        <v>1</v>
      </c>
      <c r="K1141" s="63" t="s">
        <v>1</v>
      </c>
      <c r="O1141" s="210" t="s">
        <v>731</v>
      </c>
      <c r="P1141" s="210"/>
      <c r="Q1141" s="210"/>
      <c r="R1141" s="210"/>
      <c r="S1141" s="210"/>
      <c r="T1141" s="210"/>
      <c r="U1141" s="210"/>
      <c r="V1141" s="210"/>
      <c r="W1141" s="210"/>
      <c r="X1141" s="210"/>
      <c r="Y1141" s="210"/>
      <c r="Z1141" s="210"/>
      <c r="AA1141" s="210"/>
      <c r="AB1141" s="210"/>
      <c r="AC1141" s="214">
        <v>373.64</v>
      </c>
      <c r="AD1141" s="214"/>
    </row>
    <row r="1142" spans="2:30">
      <c r="B1142" s="197" t="s">
        <v>1077</v>
      </c>
      <c r="C1142" s="197"/>
      <c r="D1142" s="197"/>
      <c r="F1142" s="197" t="s">
        <v>214</v>
      </c>
      <c r="G1142" s="197"/>
      <c r="H1142" s="197"/>
      <c r="I1142" s="197"/>
      <c r="J1142" s="197" t="s">
        <v>1078</v>
      </c>
      <c r="K1142" s="197"/>
      <c r="L1142" s="197"/>
      <c r="N1142" s="197" t="s">
        <v>1079</v>
      </c>
      <c r="O1142" s="197"/>
      <c r="P1142" s="197"/>
      <c r="Q1142" s="197"/>
      <c r="R1142" s="197"/>
      <c r="S1142" s="197"/>
      <c r="T1142" s="197"/>
      <c r="U1142" s="197"/>
      <c r="V1142" s="197"/>
      <c r="W1142" s="197"/>
      <c r="X1142" s="197"/>
      <c r="Y1142" s="197"/>
      <c r="Z1142" s="197"/>
      <c r="AA1142" s="197"/>
      <c r="AC1142" s="209">
        <v>63.28</v>
      </c>
      <c r="AD1142" s="209"/>
    </row>
    <row r="1143" spans="2:30">
      <c r="C1143" s="63" t="s">
        <v>1</v>
      </c>
      <c r="G1143" s="63" t="s">
        <v>1</v>
      </c>
      <c r="K1143" s="63" t="s">
        <v>1</v>
      </c>
      <c r="O1143" s="210" t="s">
        <v>449</v>
      </c>
      <c r="P1143" s="210"/>
      <c r="Q1143" s="210"/>
      <c r="R1143" s="210"/>
      <c r="S1143" s="210"/>
      <c r="T1143" s="210"/>
      <c r="U1143" s="210"/>
      <c r="V1143" s="210"/>
      <c r="W1143" s="210"/>
      <c r="X1143" s="210"/>
      <c r="Y1143" s="210"/>
      <c r="Z1143" s="210"/>
      <c r="AA1143" s="210"/>
      <c r="AB1143" s="210"/>
    </row>
    <row r="1144" spans="2:30">
      <c r="B1144" s="197" t="s">
        <v>716</v>
      </c>
      <c r="C1144" s="197"/>
      <c r="D1144" s="197"/>
      <c r="F1144" s="197" t="s">
        <v>302</v>
      </c>
      <c r="G1144" s="197"/>
      <c r="H1144" s="197"/>
      <c r="I1144" s="197"/>
      <c r="J1144" s="197" t="s">
        <v>548</v>
      </c>
      <c r="K1144" s="197"/>
      <c r="L1144" s="197"/>
      <c r="N1144" s="197" t="s">
        <v>549</v>
      </c>
      <c r="O1144" s="197"/>
      <c r="P1144" s="197"/>
      <c r="Q1144" s="197"/>
      <c r="R1144" s="197"/>
      <c r="S1144" s="197"/>
      <c r="T1144" s="197"/>
      <c r="U1144" s="197"/>
      <c r="V1144" s="197"/>
      <c r="W1144" s="197"/>
      <c r="X1144" s="197"/>
      <c r="Y1144" s="197"/>
      <c r="Z1144" s="197"/>
      <c r="AA1144" s="197"/>
      <c r="AC1144" s="209">
        <v>257.07</v>
      </c>
      <c r="AD1144" s="209"/>
    </row>
    <row r="1145" spans="2:30">
      <c r="C1145" s="63" t="s">
        <v>1</v>
      </c>
      <c r="G1145" s="63" t="s">
        <v>1</v>
      </c>
      <c r="K1145" s="63" t="s">
        <v>1</v>
      </c>
      <c r="O1145" s="210" t="s">
        <v>1080</v>
      </c>
      <c r="P1145" s="210"/>
      <c r="Q1145" s="210"/>
      <c r="R1145" s="210"/>
      <c r="S1145" s="210"/>
      <c r="T1145" s="210"/>
      <c r="U1145" s="210"/>
      <c r="V1145" s="210"/>
      <c r="W1145" s="210"/>
      <c r="X1145" s="210"/>
      <c r="Y1145" s="210"/>
      <c r="Z1145" s="210"/>
      <c r="AA1145" s="210"/>
      <c r="AB1145" s="210"/>
    </row>
    <row r="1146" spans="2:30">
      <c r="B1146" s="197" t="s">
        <v>1081</v>
      </c>
      <c r="C1146" s="197"/>
      <c r="D1146" s="197"/>
      <c r="F1146" s="197" t="s">
        <v>302</v>
      </c>
      <c r="G1146" s="197"/>
      <c r="H1146" s="197"/>
      <c r="I1146" s="197"/>
      <c r="J1146" s="197" t="s">
        <v>1082</v>
      </c>
      <c r="K1146" s="197"/>
      <c r="L1146" s="197"/>
      <c r="N1146" s="197" t="s">
        <v>1083</v>
      </c>
      <c r="O1146" s="197"/>
      <c r="P1146" s="197"/>
      <c r="Q1146" s="197"/>
      <c r="R1146" s="197"/>
      <c r="S1146" s="197"/>
      <c r="T1146" s="197"/>
      <c r="U1146" s="197"/>
      <c r="V1146" s="197"/>
      <c r="W1146" s="197"/>
      <c r="X1146" s="197"/>
      <c r="Y1146" s="197"/>
      <c r="Z1146" s="197"/>
      <c r="AA1146" s="197"/>
      <c r="AC1146" s="209">
        <v>4000</v>
      </c>
      <c r="AD1146" s="209"/>
    </row>
    <row r="1147" spans="2:30">
      <c r="C1147" s="63" t="s">
        <v>1</v>
      </c>
      <c r="G1147" s="63" t="s">
        <v>1</v>
      </c>
      <c r="K1147" s="63" t="s">
        <v>1</v>
      </c>
      <c r="O1147" s="210" t="s">
        <v>1084</v>
      </c>
      <c r="P1147" s="210"/>
      <c r="Q1147" s="210"/>
      <c r="R1147" s="210"/>
      <c r="S1147" s="210"/>
      <c r="T1147" s="210"/>
      <c r="U1147" s="210"/>
      <c r="V1147" s="210"/>
      <c r="W1147" s="210"/>
      <c r="X1147" s="210"/>
      <c r="Y1147" s="210"/>
      <c r="Z1147" s="210"/>
      <c r="AA1147" s="210"/>
      <c r="AB1147" s="210"/>
    </row>
    <row r="1148" spans="2:30">
      <c r="B1148" s="197" t="s">
        <v>1085</v>
      </c>
      <c r="C1148" s="197"/>
      <c r="D1148" s="197"/>
      <c r="F1148" s="197" t="s">
        <v>302</v>
      </c>
      <c r="G1148" s="197"/>
      <c r="H1148" s="197"/>
      <c r="I1148" s="197"/>
      <c r="J1148" s="197" t="s">
        <v>1086</v>
      </c>
      <c r="K1148" s="197"/>
      <c r="L1148" s="197"/>
      <c r="N1148" s="197" t="s">
        <v>1087</v>
      </c>
      <c r="O1148" s="197"/>
      <c r="P1148" s="197"/>
      <c r="Q1148" s="197"/>
      <c r="R1148" s="197"/>
      <c r="S1148" s="197"/>
      <c r="T1148" s="197"/>
      <c r="U1148" s="197"/>
      <c r="V1148" s="197"/>
      <c r="W1148" s="197"/>
      <c r="X1148" s="197"/>
      <c r="Y1148" s="197"/>
      <c r="Z1148" s="197"/>
      <c r="AA1148" s="197"/>
      <c r="AC1148" s="209">
        <v>61.6</v>
      </c>
      <c r="AD1148" s="209"/>
    </row>
    <row r="1149" spans="2:30">
      <c r="C1149" s="63" t="s">
        <v>1</v>
      </c>
      <c r="G1149" s="63" t="s">
        <v>1</v>
      </c>
      <c r="K1149" s="63" t="s">
        <v>1</v>
      </c>
      <c r="O1149" s="210" t="s">
        <v>449</v>
      </c>
      <c r="P1149" s="210"/>
      <c r="Q1149" s="210"/>
      <c r="R1149" s="210"/>
      <c r="S1149" s="210"/>
      <c r="T1149" s="210"/>
      <c r="U1149" s="210"/>
      <c r="V1149" s="210"/>
      <c r="W1149" s="210"/>
      <c r="X1149" s="210"/>
      <c r="Y1149" s="210"/>
      <c r="Z1149" s="210"/>
      <c r="AA1149" s="210"/>
      <c r="AB1149" s="210"/>
    </row>
    <row r="1150" spans="2:30">
      <c r="B1150" s="197" t="s">
        <v>1088</v>
      </c>
      <c r="C1150" s="197"/>
      <c r="D1150" s="197"/>
      <c r="F1150" s="197" t="s">
        <v>405</v>
      </c>
      <c r="G1150" s="197"/>
      <c r="H1150" s="197"/>
      <c r="I1150" s="197"/>
      <c r="J1150" s="197" t="s">
        <v>1038</v>
      </c>
      <c r="K1150" s="197"/>
      <c r="L1150" s="197"/>
      <c r="N1150" s="197" t="s">
        <v>1039</v>
      </c>
      <c r="O1150" s="197"/>
      <c r="P1150" s="197"/>
      <c r="Q1150" s="197"/>
      <c r="R1150" s="197"/>
      <c r="S1150" s="197"/>
      <c r="T1150" s="197"/>
      <c r="U1150" s="197"/>
      <c r="V1150" s="197"/>
      <c r="W1150" s="197"/>
      <c r="X1150" s="197"/>
      <c r="Y1150" s="197"/>
      <c r="Z1150" s="197"/>
      <c r="AA1150" s="197"/>
      <c r="AC1150" s="209">
        <v>67.13</v>
      </c>
      <c r="AD1150" s="209"/>
    </row>
    <row r="1151" spans="2:30">
      <c r="C1151" s="63" t="s">
        <v>1</v>
      </c>
      <c r="G1151" s="63" t="s">
        <v>1</v>
      </c>
      <c r="K1151" s="63" t="s">
        <v>1</v>
      </c>
      <c r="O1151" s="210" t="s">
        <v>1040</v>
      </c>
      <c r="P1151" s="210"/>
      <c r="Q1151" s="210"/>
      <c r="R1151" s="210"/>
      <c r="S1151" s="210"/>
      <c r="T1151" s="210"/>
      <c r="U1151" s="210"/>
      <c r="V1151" s="210"/>
      <c r="W1151" s="210"/>
      <c r="X1151" s="210"/>
      <c r="Y1151" s="210"/>
      <c r="Z1151" s="210"/>
      <c r="AA1151" s="210"/>
      <c r="AB1151" s="210"/>
    </row>
    <row r="1152" spans="2:30" ht="216.75" customHeight="1"/>
    <row r="1153" spans="1:30" ht="12" customHeight="1"/>
    <row r="1154" spans="1:30" ht="13.5" customHeight="1">
      <c r="A1154" s="195" t="s">
        <v>115</v>
      </c>
      <c r="B1154" s="195"/>
      <c r="C1154" s="195"/>
      <c r="D1154" s="195"/>
      <c r="E1154" s="195"/>
      <c r="F1154" s="195"/>
      <c r="G1154" s="195"/>
      <c r="H1154" s="195"/>
      <c r="I1154" s="195"/>
      <c r="J1154" s="195"/>
      <c r="K1154" s="195"/>
      <c r="L1154" s="195"/>
      <c r="M1154" s="195"/>
      <c r="R1154" s="196" t="s">
        <v>1089</v>
      </c>
      <c r="S1154" s="196"/>
      <c r="T1154" s="196"/>
      <c r="U1154" s="196"/>
      <c r="V1154" s="196"/>
      <c r="W1154" s="196"/>
      <c r="X1154" s="196"/>
      <c r="Y1154" s="196"/>
      <c r="Z1154" s="196"/>
      <c r="AA1154" s="196"/>
      <c r="AB1154" s="196"/>
      <c r="AC1154" s="196"/>
      <c r="AD1154" s="196"/>
    </row>
    <row r="1155" spans="1:30" ht="25.5" customHeight="1">
      <c r="C1155" s="201" t="s">
        <v>35</v>
      </c>
      <c r="D1155" s="201"/>
      <c r="E1155" s="201"/>
      <c r="F1155" s="201"/>
      <c r="G1155" s="201"/>
      <c r="H1155" s="201"/>
      <c r="I1155" s="201"/>
      <c r="J1155" s="201"/>
      <c r="K1155" s="201"/>
      <c r="L1155" s="201"/>
      <c r="M1155" s="201"/>
      <c r="N1155" s="201"/>
      <c r="O1155" s="201"/>
      <c r="P1155" s="201"/>
      <c r="Q1155" s="201"/>
      <c r="R1155" s="201"/>
      <c r="S1155" s="201"/>
      <c r="T1155" s="201"/>
      <c r="U1155" s="201"/>
      <c r="V1155" s="201"/>
      <c r="W1155" s="201"/>
      <c r="X1155" s="201"/>
      <c r="Y1155" s="201"/>
      <c r="Z1155" s="201"/>
      <c r="AA1155" s="201"/>
      <c r="AB1155" s="201"/>
      <c r="AC1155" s="201"/>
    </row>
    <row r="1156" spans="1:30" ht="7.5" customHeight="1"/>
    <row r="1157" spans="1:30" ht="18.75" customHeight="1">
      <c r="I1157" s="215" t="s">
        <v>36</v>
      </c>
      <c r="J1157" s="215"/>
      <c r="K1157" s="215"/>
      <c r="L1157" s="215"/>
      <c r="M1157" s="215"/>
      <c r="N1157" s="215"/>
      <c r="O1157" s="215"/>
      <c r="P1157" s="215"/>
      <c r="S1157" s="216" t="s">
        <v>37</v>
      </c>
      <c r="T1157" s="216"/>
      <c r="U1157" s="216"/>
      <c r="V1157" s="216"/>
      <c r="W1157" s="216"/>
      <c r="X1157" s="216"/>
      <c r="Y1157" s="216"/>
    </row>
    <row r="1158" spans="1:30" ht="6.75" customHeight="1"/>
    <row r="1159" spans="1:30" ht="14.25" customHeight="1">
      <c r="A1159" s="211" t="s">
        <v>896</v>
      </c>
      <c r="B1159" s="211"/>
      <c r="C1159" s="211"/>
      <c r="D1159" s="211"/>
      <c r="E1159" s="211"/>
      <c r="F1159" s="211"/>
      <c r="G1159" s="211"/>
      <c r="H1159" s="211"/>
      <c r="I1159" s="211"/>
      <c r="J1159" s="211"/>
      <c r="K1159" s="211"/>
      <c r="L1159" s="211"/>
      <c r="M1159" s="211"/>
      <c r="N1159" s="211"/>
      <c r="O1159" s="211"/>
    </row>
    <row r="1160" spans="1:30">
      <c r="B1160" s="212" t="s">
        <v>39</v>
      </c>
      <c r="C1160" s="212"/>
      <c r="D1160" s="212"/>
      <c r="F1160" s="212" t="s">
        <v>40</v>
      </c>
      <c r="G1160" s="212"/>
      <c r="H1160" s="212"/>
      <c r="I1160" s="212"/>
      <c r="J1160" s="212" t="s">
        <v>41</v>
      </c>
      <c r="K1160" s="212"/>
      <c r="L1160" s="212"/>
      <c r="N1160" s="212" t="s">
        <v>42</v>
      </c>
      <c r="O1160" s="212"/>
      <c r="P1160" s="212"/>
      <c r="Q1160" s="212"/>
      <c r="R1160" s="212"/>
      <c r="S1160" s="212"/>
      <c r="T1160" s="212"/>
      <c r="U1160" s="212"/>
      <c r="V1160" s="212"/>
      <c r="W1160" s="212"/>
      <c r="X1160" s="212"/>
      <c r="Y1160" s="212"/>
      <c r="Z1160" s="212"/>
      <c r="AA1160" s="212"/>
      <c r="AC1160" s="213" t="s">
        <v>43</v>
      </c>
      <c r="AD1160" s="213"/>
    </row>
    <row r="1161" spans="1:30">
      <c r="B1161" s="197" t="s">
        <v>775</v>
      </c>
      <c r="C1161" s="197"/>
      <c r="D1161" s="197"/>
      <c r="F1161" s="197" t="s">
        <v>405</v>
      </c>
      <c r="G1161" s="197"/>
      <c r="H1161" s="197"/>
      <c r="I1161" s="197"/>
      <c r="J1161" s="197" t="s">
        <v>548</v>
      </c>
      <c r="K1161" s="197"/>
      <c r="L1161" s="197"/>
      <c r="N1161" s="197" t="s">
        <v>549</v>
      </c>
      <c r="O1161" s="197"/>
      <c r="P1161" s="197"/>
      <c r="Q1161" s="197"/>
      <c r="R1161" s="197"/>
      <c r="S1161" s="197"/>
      <c r="T1161" s="197"/>
      <c r="U1161" s="197"/>
      <c r="V1161" s="197"/>
      <c r="W1161" s="197"/>
      <c r="X1161" s="197"/>
      <c r="Y1161" s="197"/>
      <c r="Z1161" s="197"/>
      <c r="AA1161" s="197"/>
      <c r="AC1161" s="209">
        <v>553.21</v>
      </c>
      <c r="AD1161" s="209"/>
    </row>
    <row r="1162" spans="1:30">
      <c r="C1162" s="63" t="s">
        <v>1</v>
      </c>
      <c r="G1162" s="63" t="s">
        <v>1</v>
      </c>
      <c r="K1162" s="63" t="s">
        <v>1</v>
      </c>
      <c r="O1162" s="210" t="s">
        <v>1090</v>
      </c>
      <c r="P1162" s="210"/>
      <c r="Q1162" s="210"/>
      <c r="R1162" s="210"/>
      <c r="S1162" s="210"/>
      <c r="T1162" s="210"/>
      <c r="U1162" s="210"/>
      <c r="V1162" s="210"/>
      <c r="W1162" s="210"/>
      <c r="X1162" s="210"/>
      <c r="Y1162" s="210"/>
      <c r="Z1162" s="210"/>
      <c r="AA1162" s="210"/>
      <c r="AB1162" s="210"/>
      <c r="AC1162" s="214">
        <v>130.08000000000001</v>
      </c>
      <c r="AD1162" s="214"/>
    </row>
    <row r="1163" spans="1:30">
      <c r="C1163" s="63" t="s">
        <v>1</v>
      </c>
      <c r="G1163" s="63" t="s">
        <v>1</v>
      </c>
      <c r="K1163" s="63" t="s">
        <v>1</v>
      </c>
      <c r="O1163" s="210" t="s">
        <v>1091</v>
      </c>
      <c r="P1163" s="210"/>
      <c r="Q1163" s="210"/>
      <c r="R1163" s="210"/>
      <c r="S1163" s="210"/>
      <c r="T1163" s="210"/>
      <c r="U1163" s="210"/>
      <c r="V1163" s="210"/>
      <c r="W1163" s="210"/>
      <c r="X1163" s="210"/>
      <c r="Y1163" s="210"/>
      <c r="Z1163" s="210"/>
      <c r="AA1163" s="210"/>
      <c r="AB1163" s="210"/>
      <c r="AC1163" s="214">
        <v>12.4</v>
      </c>
      <c r="AD1163" s="214"/>
    </row>
    <row r="1164" spans="1:30">
      <c r="C1164" s="63" t="s">
        <v>1</v>
      </c>
      <c r="G1164" s="63" t="s">
        <v>1</v>
      </c>
      <c r="K1164" s="63" t="s">
        <v>1</v>
      </c>
      <c r="O1164" s="210" t="s">
        <v>1092</v>
      </c>
      <c r="P1164" s="210"/>
      <c r="Q1164" s="210"/>
      <c r="R1164" s="210"/>
      <c r="S1164" s="210"/>
      <c r="T1164" s="210"/>
      <c r="U1164" s="210"/>
      <c r="V1164" s="210"/>
      <c r="W1164" s="210"/>
      <c r="X1164" s="210"/>
      <c r="Y1164" s="210"/>
      <c r="Z1164" s="210"/>
      <c r="AA1164" s="210"/>
      <c r="AB1164" s="210"/>
      <c r="AC1164" s="214">
        <v>4.18</v>
      </c>
      <c r="AD1164" s="214"/>
    </row>
    <row r="1165" spans="1:30">
      <c r="C1165" s="63" t="s">
        <v>1</v>
      </c>
      <c r="G1165" s="63" t="s">
        <v>1</v>
      </c>
      <c r="K1165" s="63" t="s">
        <v>1</v>
      </c>
      <c r="O1165" s="210" t="s">
        <v>1093</v>
      </c>
      <c r="P1165" s="210"/>
      <c r="Q1165" s="210"/>
      <c r="R1165" s="210"/>
      <c r="S1165" s="210"/>
      <c r="T1165" s="210"/>
      <c r="U1165" s="210"/>
      <c r="V1165" s="210"/>
      <c r="W1165" s="210"/>
      <c r="X1165" s="210"/>
      <c r="Y1165" s="210"/>
      <c r="Z1165" s="210"/>
      <c r="AA1165" s="210"/>
      <c r="AB1165" s="210"/>
      <c r="AC1165" s="214">
        <v>8.4</v>
      </c>
      <c r="AD1165" s="214"/>
    </row>
    <row r="1166" spans="1:30">
      <c r="C1166" s="63" t="s">
        <v>1</v>
      </c>
      <c r="G1166" s="63" t="s">
        <v>1</v>
      </c>
      <c r="K1166" s="63" t="s">
        <v>1</v>
      </c>
      <c r="O1166" s="210" t="s">
        <v>1094</v>
      </c>
      <c r="P1166" s="210"/>
      <c r="Q1166" s="210"/>
      <c r="R1166" s="210"/>
      <c r="S1166" s="210"/>
      <c r="T1166" s="210"/>
      <c r="U1166" s="210"/>
      <c r="V1166" s="210"/>
      <c r="W1166" s="210"/>
      <c r="X1166" s="210"/>
      <c r="Y1166" s="210"/>
      <c r="Z1166" s="210"/>
      <c r="AA1166" s="210"/>
      <c r="AB1166" s="210"/>
      <c r="AC1166" s="214">
        <v>33.880000000000003</v>
      </c>
      <c r="AD1166" s="214"/>
    </row>
    <row r="1167" spans="1:30">
      <c r="C1167" s="63" t="s">
        <v>1</v>
      </c>
      <c r="G1167" s="63" t="s">
        <v>1</v>
      </c>
      <c r="K1167" s="63" t="s">
        <v>1</v>
      </c>
      <c r="O1167" s="210" t="s">
        <v>1095</v>
      </c>
      <c r="P1167" s="210"/>
      <c r="Q1167" s="210"/>
      <c r="R1167" s="210"/>
      <c r="S1167" s="210"/>
      <c r="T1167" s="210"/>
      <c r="U1167" s="210"/>
      <c r="V1167" s="210"/>
      <c r="W1167" s="210"/>
      <c r="X1167" s="210"/>
      <c r="Y1167" s="210"/>
      <c r="Z1167" s="210"/>
      <c r="AA1167" s="210"/>
      <c r="AB1167" s="210"/>
      <c r="AC1167" s="214">
        <v>27.6</v>
      </c>
      <c r="AD1167" s="214"/>
    </row>
    <row r="1168" spans="1:30">
      <c r="C1168" s="63" t="s">
        <v>1</v>
      </c>
      <c r="G1168" s="63" t="s">
        <v>1</v>
      </c>
      <c r="K1168" s="63" t="s">
        <v>1</v>
      </c>
      <c r="O1168" s="210" t="s">
        <v>1096</v>
      </c>
      <c r="P1168" s="210"/>
      <c r="Q1168" s="210"/>
      <c r="R1168" s="210"/>
      <c r="S1168" s="210"/>
      <c r="T1168" s="210"/>
      <c r="U1168" s="210"/>
      <c r="V1168" s="210"/>
      <c r="W1168" s="210"/>
      <c r="X1168" s="210"/>
      <c r="Y1168" s="210"/>
      <c r="Z1168" s="210"/>
      <c r="AA1168" s="210"/>
      <c r="AB1168" s="210"/>
      <c r="AC1168" s="214">
        <v>3.39</v>
      </c>
      <c r="AD1168" s="214"/>
    </row>
    <row r="1169" spans="2:30">
      <c r="C1169" s="63" t="s">
        <v>1</v>
      </c>
      <c r="G1169" s="63" t="s">
        <v>1</v>
      </c>
      <c r="K1169" s="63" t="s">
        <v>1</v>
      </c>
      <c r="O1169" s="210" t="s">
        <v>1097</v>
      </c>
      <c r="P1169" s="210"/>
      <c r="Q1169" s="210"/>
      <c r="R1169" s="210"/>
      <c r="S1169" s="210"/>
      <c r="T1169" s="210"/>
      <c r="U1169" s="210"/>
      <c r="V1169" s="210"/>
      <c r="W1169" s="210"/>
      <c r="X1169" s="210"/>
      <c r="Y1169" s="210"/>
      <c r="Z1169" s="210"/>
      <c r="AA1169" s="210"/>
      <c r="AB1169" s="210"/>
      <c r="AC1169" s="214">
        <v>5.52</v>
      </c>
      <c r="AD1169" s="214"/>
    </row>
    <row r="1170" spans="2:30">
      <c r="C1170" s="63" t="s">
        <v>1</v>
      </c>
      <c r="G1170" s="63" t="s">
        <v>1</v>
      </c>
      <c r="K1170" s="63" t="s">
        <v>1</v>
      </c>
      <c r="O1170" s="210" t="s">
        <v>1098</v>
      </c>
      <c r="P1170" s="210"/>
      <c r="Q1170" s="210"/>
      <c r="R1170" s="210"/>
      <c r="S1170" s="210"/>
      <c r="T1170" s="210"/>
      <c r="U1170" s="210"/>
      <c r="V1170" s="210"/>
      <c r="W1170" s="210"/>
      <c r="X1170" s="210"/>
      <c r="Y1170" s="210"/>
      <c r="Z1170" s="210"/>
      <c r="AA1170" s="210"/>
      <c r="AB1170" s="210"/>
      <c r="AC1170" s="214">
        <v>14.26</v>
      </c>
      <c r="AD1170" s="214"/>
    </row>
    <row r="1171" spans="2:30">
      <c r="C1171" s="63" t="s">
        <v>1</v>
      </c>
      <c r="G1171" s="63" t="s">
        <v>1</v>
      </c>
      <c r="K1171" s="63" t="s">
        <v>1</v>
      </c>
      <c r="O1171" s="210" t="s">
        <v>1099</v>
      </c>
      <c r="P1171" s="210"/>
      <c r="Q1171" s="210"/>
      <c r="R1171" s="210"/>
      <c r="S1171" s="210"/>
      <c r="T1171" s="210"/>
      <c r="U1171" s="210"/>
      <c r="V1171" s="210"/>
      <c r="W1171" s="210"/>
      <c r="X1171" s="210"/>
      <c r="Y1171" s="210"/>
      <c r="Z1171" s="210"/>
      <c r="AA1171" s="210"/>
      <c r="AB1171" s="210"/>
      <c r="AC1171" s="214">
        <v>68.989999999999995</v>
      </c>
      <c r="AD1171" s="214"/>
    </row>
    <row r="1172" spans="2:30">
      <c r="C1172" s="63" t="s">
        <v>1</v>
      </c>
      <c r="G1172" s="63" t="s">
        <v>1</v>
      </c>
      <c r="K1172" s="63" t="s">
        <v>1</v>
      </c>
      <c r="O1172" s="210" t="s">
        <v>1100</v>
      </c>
      <c r="P1172" s="210"/>
      <c r="Q1172" s="210"/>
      <c r="R1172" s="210"/>
      <c r="S1172" s="210"/>
      <c r="T1172" s="210"/>
      <c r="U1172" s="210"/>
      <c r="V1172" s="210"/>
      <c r="W1172" s="210"/>
      <c r="X1172" s="210"/>
      <c r="Y1172" s="210"/>
      <c r="Z1172" s="210"/>
      <c r="AA1172" s="210"/>
      <c r="AB1172" s="210"/>
      <c r="AC1172" s="214">
        <v>10.51</v>
      </c>
      <c r="AD1172" s="214"/>
    </row>
    <row r="1173" spans="2:30">
      <c r="C1173" s="63" t="s">
        <v>1</v>
      </c>
      <c r="G1173" s="63" t="s">
        <v>1</v>
      </c>
      <c r="K1173" s="63" t="s">
        <v>1</v>
      </c>
      <c r="O1173" s="210" t="s">
        <v>1101</v>
      </c>
      <c r="P1173" s="210"/>
      <c r="Q1173" s="210"/>
      <c r="R1173" s="210"/>
      <c r="S1173" s="210"/>
      <c r="T1173" s="210"/>
      <c r="U1173" s="210"/>
      <c r="V1173" s="210"/>
      <c r="W1173" s="210"/>
      <c r="X1173" s="210"/>
      <c r="Y1173" s="210"/>
      <c r="Z1173" s="210"/>
      <c r="AA1173" s="210"/>
      <c r="AB1173" s="210"/>
      <c r="AC1173" s="214">
        <v>36.770000000000003</v>
      </c>
      <c r="AD1173" s="214"/>
    </row>
    <row r="1174" spans="2:30">
      <c r="C1174" s="63" t="s">
        <v>1</v>
      </c>
      <c r="G1174" s="63" t="s">
        <v>1</v>
      </c>
      <c r="K1174" s="63" t="s">
        <v>1</v>
      </c>
      <c r="O1174" s="210" t="s">
        <v>1102</v>
      </c>
      <c r="P1174" s="210"/>
      <c r="Q1174" s="210"/>
      <c r="R1174" s="210"/>
      <c r="S1174" s="210"/>
      <c r="T1174" s="210"/>
      <c r="U1174" s="210"/>
      <c r="V1174" s="210"/>
      <c r="W1174" s="210"/>
      <c r="X1174" s="210"/>
      <c r="Y1174" s="210"/>
      <c r="Z1174" s="210"/>
      <c r="AA1174" s="210"/>
      <c r="AB1174" s="210"/>
      <c r="AC1174" s="214">
        <v>31.88</v>
      </c>
      <c r="AD1174" s="214"/>
    </row>
    <row r="1175" spans="2:30">
      <c r="C1175" s="63" t="s">
        <v>1</v>
      </c>
      <c r="G1175" s="63" t="s">
        <v>1</v>
      </c>
      <c r="K1175" s="63" t="s">
        <v>1</v>
      </c>
      <c r="O1175" s="210" t="s">
        <v>1103</v>
      </c>
      <c r="P1175" s="210"/>
      <c r="Q1175" s="210"/>
      <c r="R1175" s="210"/>
      <c r="S1175" s="210"/>
      <c r="T1175" s="210"/>
      <c r="U1175" s="210"/>
      <c r="V1175" s="210"/>
      <c r="W1175" s="210"/>
      <c r="X1175" s="210"/>
      <c r="Y1175" s="210"/>
      <c r="Z1175" s="210"/>
      <c r="AA1175" s="210"/>
      <c r="AB1175" s="210"/>
      <c r="AC1175" s="214">
        <v>33.450000000000003</v>
      </c>
      <c r="AD1175" s="214"/>
    </row>
    <row r="1176" spans="2:30">
      <c r="C1176" s="63" t="s">
        <v>1</v>
      </c>
      <c r="G1176" s="63" t="s">
        <v>1</v>
      </c>
      <c r="K1176" s="63" t="s">
        <v>1</v>
      </c>
      <c r="O1176" s="210" t="s">
        <v>1104</v>
      </c>
      <c r="P1176" s="210"/>
      <c r="Q1176" s="210"/>
      <c r="R1176" s="210"/>
      <c r="S1176" s="210"/>
      <c r="T1176" s="210"/>
      <c r="U1176" s="210"/>
      <c r="V1176" s="210"/>
      <c r="W1176" s="210"/>
      <c r="X1176" s="210"/>
      <c r="Y1176" s="210"/>
      <c r="Z1176" s="210"/>
      <c r="AA1176" s="210"/>
      <c r="AB1176" s="210"/>
      <c r="AC1176" s="214">
        <v>98.99</v>
      </c>
      <c r="AD1176" s="214"/>
    </row>
    <row r="1177" spans="2:30">
      <c r="C1177" s="63" t="s">
        <v>1</v>
      </c>
      <c r="G1177" s="63" t="s">
        <v>1</v>
      </c>
      <c r="K1177" s="63" t="s">
        <v>1</v>
      </c>
      <c r="O1177" s="210" t="s">
        <v>1105</v>
      </c>
      <c r="P1177" s="210"/>
      <c r="Q1177" s="210"/>
      <c r="R1177" s="210"/>
      <c r="S1177" s="210"/>
      <c r="T1177" s="210"/>
      <c r="U1177" s="210"/>
      <c r="V1177" s="210"/>
      <c r="W1177" s="210"/>
      <c r="X1177" s="210"/>
      <c r="Y1177" s="210"/>
      <c r="Z1177" s="210"/>
      <c r="AA1177" s="210"/>
      <c r="AB1177" s="210"/>
      <c r="AC1177" s="214">
        <v>4.18</v>
      </c>
      <c r="AD1177" s="214"/>
    </row>
    <row r="1178" spans="2:30">
      <c r="C1178" s="63" t="s">
        <v>1</v>
      </c>
      <c r="G1178" s="63" t="s">
        <v>1</v>
      </c>
      <c r="K1178" s="63" t="s">
        <v>1</v>
      </c>
      <c r="O1178" s="210" t="s">
        <v>1106</v>
      </c>
      <c r="P1178" s="210"/>
      <c r="Q1178" s="210"/>
      <c r="R1178" s="210"/>
      <c r="S1178" s="210"/>
      <c r="T1178" s="210"/>
      <c r="U1178" s="210"/>
      <c r="V1178" s="210"/>
      <c r="W1178" s="210"/>
      <c r="X1178" s="210"/>
      <c r="Y1178" s="210"/>
      <c r="Z1178" s="210"/>
      <c r="AA1178" s="210"/>
      <c r="AB1178" s="210"/>
      <c r="AC1178" s="214">
        <v>4.79</v>
      </c>
      <c r="AD1178" s="214"/>
    </row>
    <row r="1179" spans="2:30">
      <c r="C1179" s="63" t="s">
        <v>1</v>
      </c>
      <c r="G1179" s="63" t="s">
        <v>1</v>
      </c>
      <c r="K1179" s="63" t="s">
        <v>1</v>
      </c>
      <c r="O1179" s="210" t="s">
        <v>1107</v>
      </c>
      <c r="P1179" s="210"/>
      <c r="Q1179" s="210"/>
      <c r="R1179" s="210"/>
      <c r="S1179" s="210"/>
      <c r="T1179" s="210"/>
      <c r="U1179" s="210"/>
      <c r="V1179" s="210"/>
      <c r="W1179" s="210"/>
      <c r="X1179" s="210"/>
      <c r="Y1179" s="210"/>
      <c r="Z1179" s="210"/>
      <c r="AA1179" s="210"/>
      <c r="AB1179" s="210"/>
      <c r="AC1179" s="214">
        <v>23.94</v>
      </c>
      <c r="AD1179" s="214"/>
    </row>
    <row r="1180" spans="2:30">
      <c r="B1180" s="197" t="s">
        <v>1108</v>
      </c>
      <c r="C1180" s="197"/>
      <c r="D1180" s="197"/>
      <c r="F1180" s="197" t="s">
        <v>405</v>
      </c>
      <c r="G1180" s="197"/>
      <c r="H1180" s="197"/>
      <c r="I1180" s="197"/>
      <c r="J1180" s="197" t="s">
        <v>1109</v>
      </c>
      <c r="K1180" s="197"/>
      <c r="L1180" s="197"/>
      <c r="N1180" s="197" t="s">
        <v>1110</v>
      </c>
      <c r="O1180" s="197"/>
      <c r="P1180" s="197"/>
      <c r="Q1180" s="197"/>
      <c r="R1180" s="197"/>
      <c r="S1180" s="197"/>
      <c r="T1180" s="197"/>
      <c r="U1180" s="197"/>
      <c r="V1180" s="197"/>
      <c r="W1180" s="197"/>
      <c r="X1180" s="197"/>
      <c r="Y1180" s="197"/>
      <c r="Z1180" s="197"/>
      <c r="AA1180" s="197"/>
      <c r="AC1180" s="209">
        <v>318.83999999999997</v>
      </c>
      <c r="AD1180" s="209"/>
    </row>
    <row r="1181" spans="2:30">
      <c r="C1181" s="63" t="s">
        <v>1</v>
      </c>
      <c r="G1181" s="63" t="s">
        <v>1</v>
      </c>
      <c r="K1181" s="63" t="s">
        <v>1</v>
      </c>
      <c r="O1181" s="210" t="s">
        <v>1111</v>
      </c>
      <c r="P1181" s="210"/>
      <c r="Q1181" s="210"/>
      <c r="R1181" s="210"/>
      <c r="S1181" s="210"/>
      <c r="T1181" s="210"/>
      <c r="U1181" s="210"/>
      <c r="V1181" s="210"/>
      <c r="W1181" s="210"/>
      <c r="X1181" s="210"/>
      <c r="Y1181" s="210"/>
      <c r="Z1181" s="210"/>
      <c r="AA1181" s="210"/>
      <c r="AB1181" s="210"/>
      <c r="AC1181" s="214">
        <v>119.5</v>
      </c>
      <c r="AD1181" s="214"/>
    </row>
    <row r="1182" spans="2:30">
      <c r="C1182" s="63" t="s">
        <v>1</v>
      </c>
      <c r="G1182" s="63" t="s">
        <v>1</v>
      </c>
      <c r="K1182" s="63" t="s">
        <v>1</v>
      </c>
      <c r="O1182" s="210" t="s">
        <v>1111</v>
      </c>
      <c r="P1182" s="210"/>
      <c r="Q1182" s="210"/>
      <c r="R1182" s="210"/>
      <c r="S1182" s="210"/>
      <c r="T1182" s="210"/>
      <c r="U1182" s="210"/>
      <c r="V1182" s="210"/>
      <c r="W1182" s="210"/>
      <c r="X1182" s="210"/>
      <c r="Y1182" s="210"/>
      <c r="Z1182" s="210"/>
      <c r="AA1182" s="210"/>
      <c r="AB1182" s="210"/>
      <c r="AC1182" s="214">
        <v>199.34</v>
      </c>
      <c r="AD1182" s="214"/>
    </row>
    <row r="1183" spans="2:30">
      <c r="B1183" s="197" t="s">
        <v>1112</v>
      </c>
      <c r="C1183" s="197"/>
      <c r="D1183" s="197"/>
      <c r="F1183" s="197" t="s">
        <v>405</v>
      </c>
      <c r="G1183" s="197"/>
      <c r="H1183" s="197"/>
      <c r="I1183" s="197"/>
      <c r="J1183" s="197" t="s">
        <v>1113</v>
      </c>
      <c r="K1183" s="197"/>
      <c r="L1183" s="197"/>
      <c r="N1183" s="197" t="s">
        <v>1114</v>
      </c>
      <c r="O1183" s="197"/>
      <c r="P1183" s="197"/>
      <c r="Q1183" s="197"/>
      <c r="R1183" s="197"/>
      <c r="S1183" s="197"/>
      <c r="T1183" s="197"/>
      <c r="U1183" s="197"/>
      <c r="V1183" s="197"/>
      <c r="W1183" s="197"/>
      <c r="X1183" s="197"/>
      <c r="Y1183" s="197"/>
      <c r="Z1183" s="197"/>
      <c r="AA1183" s="197"/>
      <c r="AC1183" s="209">
        <v>387.33</v>
      </c>
      <c r="AD1183" s="209"/>
    </row>
    <row r="1184" spans="2:30">
      <c r="C1184" s="63" t="s">
        <v>1</v>
      </c>
      <c r="G1184" s="63" t="s">
        <v>1</v>
      </c>
      <c r="K1184" s="63" t="s">
        <v>1</v>
      </c>
      <c r="O1184" s="210" t="s">
        <v>1040</v>
      </c>
      <c r="P1184" s="210"/>
      <c r="Q1184" s="210"/>
      <c r="R1184" s="210"/>
      <c r="S1184" s="210"/>
      <c r="T1184" s="210"/>
      <c r="U1184" s="210"/>
      <c r="V1184" s="210"/>
      <c r="W1184" s="210"/>
      <c r="X1184" s="210"/>
      <c r="Y1184" s="210"/>
      <c r="Z1184" s="210"/>
      <c r="AA1184" s="210"/>
      <c r="AB1184" s="210"/>
    </row>
    <row r="1185" spans="1:30" ht="6" customHeight="1"/>
    <row r="1186" spans="1:30" ht="16.5" customHeight="1">
      <c r="A1186" s="195" t="s">
        <v>1115</v>
      </c>
      <c r="B1186" s="195"/>
      <c r="C1186" s="195"/>
      <c r="D1186" s="195"/>
      <c r="E1186" s="195"/>
      <c r="F1186" s="195"/>
      <c r="G1186" s="195"/>
      <c r="H1186" s="195"/>
      <c r="I1186" s="195"/>
      <c r="J1186" s="195"/>
      <c r="K1186" s="195"/>
      <c r="L1186" s="195"/>
      <c r="M1186" s="195"/>
      <c r="N1186" s="195"/>
      <c r="O1186" s="195"/>
      <c r="P1186" s="195"/>
      <c r="Q1186" s="195"/>
      <c r="R1186" s="195"/>
      <c r="S1186" s="195"/>
      <c r="U1186" s="63" t="s">
        <v>1</v>
      </c>
      <c r="W1186" s="63" t="s">
        <v>1</v>
      </c>
      <c r="Y1186" s="207" t="s">
        <v>895</v>
      </c>
      <c r="Z1186" s="207"/>
      <c r="AC1186" s="208">
        <v>85649.76</v>
      </c>
      <c r="AD1186" s="208"/>
    </row>
    <row r="1187" spans="1:30" ht="6.75" customHeight="1"/>
    <row r="1188" spans="1:30" ht="14.25" customHeight="1">
      <c r="A1188" s="211" t="s">
        <v>1116</v>
      </c>
      <c r="B1188" s="211"/>
      <c r="C1188" s="211"/>
      <c r="D1188" s="211"/>
      <c r="E1188" s="211"/>
      <c r="F1188" s="211"/>
      <c r="G1188" s="211"/>
      <c r="H1188" s="211"/>
      <c r="I1188" s="211"/>
      <c r="J1188" s="211"/>
      <c r="K1188" s="211"/>
      <c r="L1188" s="211"/>
      <c r="M1188" s="211"/>
      <c r="N1188" s="211"/>
      <c r="O1188" s="211"/>
    </row>
    <row r="1189" spans="1:30">
      <c r="B1189" s="212" t="s">
        <v>39</v>
      </c>
      <c r="C1189" s="212"/>
      <c r="D1189" s="212"/>
      <c r="F1189" s="212" t="s">
        <v>40</v>
      </c>
      <c r="G1189" s="212"/>
      <c r="H1189" s="212"/>
      <c r="I1189" s="212"/>
      <c r="J1189" s="212" t="s">
        <v>41</v>
      </c>
      <c r="K1189" s="212"/>
      <c r="L1189" s="212"/>
      <c r="N1189" s="212" t="s">
        <v>42</v>
      </c>
      <c r="O1189" s="212"/>
      <c r="P1189" s="212"/>
      <c r="Q1189" s="212"/>
      <c r="R1189" s="212"/>
      <c r="S1189" s="212"/>
      <c r="T1189" s="212"/>
      <c r="U1189" s="212"/>
      <c r="V1189" s="212"/>
      <c r="W1189" s="212"/>
      <c r="X1189" s="212"/>
      <c r="Y1189" s="212"/>
      <c r="Z1189" s="212"/>
      <c r="AA1189" s="212"/>
      <c r="AC1189" s="213" t="s">
        <v>43</v>
      </c>
      <c r="AD1189" s="213"/>
    </row>
    <row r="1190" spans="1:30">
      <c r="B1190" s="197" t="s">
        <v>1117</v>
      </c>
      <c r="C1190" s="197"/>
      <c r="D1190" s="197"/>
      <c r="F1190" s="197" t="s">
        <v>1118</v>
      </c>
      <c r="G1190" s="197"/>
      <c r="H1190" s="197"/>
      <c r="I1190" s="197"/>
      <c r="J1190" s="197" t="s">
        <v>1119</v>
      </c>
      <c r="K1190" s="197"/>
      <c r="L1190" s="197"/>
      <c r="N1190" s="197" t="s">
        <v>1120</v>
      </c>
      <c r="O1190" s="197"/>
      <c r="P1190" s="197"/>
      <c r="Q1190" s="197"/>
      <c r="R1190" s="197"/>
      <c r="S1190" s="197"/>
      <c r="T1190" s="197"/>
      <c r="U1190" s="197"/>
      <c r="V1190" s="197"/>
      <c r="W1190" s="197"/>
      <c r="X1190" s="197"/>
      <c r="Y1190" s="197"/>
      <c r="Z1190" s="197"/>
      <c r="AA1190" s="197"/>
      <c r="AC1190" s="209">
        <v>3641.4</v>
      </c>
      <c r="AD1190" s="209"/>
    </row>
    <row r="1191" spans="1:30">
      <c r="C1191" s="63" t="s">
        <v>1</v>
      </c>
      <c r="G1191" s="63" t="s">
        <v>1</v>
      </c>
      <c r="K1191" s="63" t="s">
        <v>1</v>
      </c>
      <c r="O1191" s="210" t="s">
        <v>1121</v>
      </c>
      <c r="P1191" s="210"/>
      <c r="Q1191" s="210"/>
      <c r="R1191" s="210"/>
      <c r="S1191" s="210"/>
      <c r="T1191" s="210"/>
      <c r="U1191" s="210"/>
      <c r="V1191" s="210"/>
      <c r="W1191" s="210"/>
      <c r="X1191" s="210"/>
      <c r="Y1191" s="210"/>
      <c r="Z1191" s="210"/>
      <c r="AA1191" s="210"/>
      <c r="AB1191" s="210"/>
    </row>
    <row r="1192" spans="1:30" ht="6" customHeight="1"/>
    <row r="1193" spans="1:30" ht="16.5" customHeight="1">
      <c r="A1193" s="195" t="s">
        <v>1122</v>
      </c>
      <c r="B1193" s="195"/>
      <c r="C1193" s="195"/>
      <c r="D1193" s="195"/>
      <c r="E1193" s="195"/>
      <c r="F1193" s="195"/>
      <c r="G1193" s="195"/>
      <c r="H1193" s="195"/>
      <c r="I1193" s="195"/>
      <c r="J1193" s="195"/>
      <c r="K1193" s="195"/>
      <c r="L1193" s="195"/>
      <c r="M1193" s="195"/>
      <c r="N1193" s="195"/>
      <c r="O1193" s="195"/>
      <c r="P1193" s="195"/>
      <c r="Q1193" s="195"/>
      <c r="R1193" s="195"/>
      <c r="S1193" s="195"/>
      <c r="U1193" s="63" t="s">
        <v>1</v>
      </c>
      <c r="W1193" s="63" t="s">
        <v>1</v>
      </c>
      <c r="Y1193" s="207" t="s">
        <v>895</v>
      </c>
      <c r="Z1193" s="207"/>
      <c r="AC1193" s="208">
        <v>3641.4</v>
      </c>
      <c r="AD1193" s="208"/>
    </row>
    <row r="1194" spans="1:30" ht="6.75" customHeight="1"/>
    <row r="1195" spans="1:30" ht="14.25" customHeight="1">
      <c r="A1195" s="211" t="s">
        <v>1123</v>
      </c>
      <c r="B1195" s="211"/>
      <c r="C1195" s="211"/>
      <c r="D1195" s="211"/>
      <c r="E1195" s="211"/>
      <c r="F1195" s="211"/>
      <c r="G1195" s="211"/>
      <c r="H1195" s="211"/>
      <c r="I1195" s="211"/>
      <c r="J1195" s="211"/>
      <c r="K1195" s="211"/>
      <c r="L1195" s="211"/>
      <c r="M1195" s="211"/>
      <c r="N1195" s="211"/>
      <c r="O1195" s="211"/>
    </row>
    <row r="1196" spans="1:30">
      <c r="B1196" s="212" t="s">
        <v>39</v>
      </c>
      <c r="C1196" s="212"/>
      <c r="D1196" s="212"/>
      <c r="F1196" s="212" t="s">
        <v>40</v>
      </c>
      <c r="G1196" s="212"/>
      <c r="H1196" s="212"/>
      <c r="I1196" s="212"/>
      <c r="J1196" s="212" t="s">
        <v>41</v>
      </c>
      <c r="K1196" s="212"/>
      <c r="L1196" s="212"/>
      <c r="N1196" s="212" t="s">
        <v>42</v>
      </c>
      <c r="O1196" s="212"/>
      <c r="P1196" s="212"/>
      <c r="Q1196" s="212"/>
      <c r="R1196" s="212"/>
      <c r="S1196" s="212"/>
      <c r="T1196" s="212"/>
      <c r="U1196" s="212"/>
      <c r="V1196" s="212"/>
      <c r="W1196" s="212"/>
      <c r="X1196" s="212"/>
      <c r="Y1196" s="212"/>
      <c r="Z1196" s="212"/>
      <c r="AA1196" s="212"/>
      <c r="AC1196" s="213" t="s">
        <v>43</v>
      </c>
      <c r="AD1196" s="213"/>
    </row>
    <row r="1197" spans="1:30">
      <c r="B1197" s="197" t="s">
        <v>1124</v>
      </c>
      <c r="C1197" s="197"/>
      <c r="D1197" s="197"/>
      <c r="F1197" s="197" t="s">
        <v>1125</v>
      </c>
      <c r="G1197" s="197"/>
      <c r="H1197" s="197"/>
      <c r="I1197" s="197"/>
      <c r="J1197" s="197" t="s">
        <v>1126</v>
      </c>
      <c r="K1197" s="197"/>
      <c r="L1197" s="197"/>
      <c r="N1197" s="197" t="s">
        <v>1127</v>
      </c>
      <c r="O1197" s="197"/>
      <c r="P1197" s="197"/>
      <c r="Q1197" s="197"/>
      <c r="R1197" s="197"/>
      <c r="S1197" s="197"/>
      <c r="T1197" s="197"/>
      <c r="U1197" s="197"/>
      <c r="V1197" s="197"/>
      <c r="W1197" s="197"/>
      <c r="X1197" s="197"/>
      <c r="Y1197" s="197"/>
      <c r="Z1197" s="197"/>
      <c r="AA1197" s="197"/>
      <c r="AC1197" s="209">
        <v>-10000</v>
      </c>
      <c r="AD1197" s="209"/>
    </row>
    <row r="1198" spans="1:30">
      <c r="C1198" s="63" t="s">
        <v>1</v>
      </c>
      <c r="G1198" s="63" t="s">
        <v>1</v>
      </c>
      <c r="K1198" s="63" t="s">
        <v>1</v>
      </c>
      <c r="O1198" s="210" t="s">
        <v>1128</v>
      </c>
      <c r="P1198" s="210"/>
      <c r="Q1198" s="210"/>
      <c r="R1198" s="210"/>
      <c r="S1198" s="210"/>
      <c r="T1198" s="210"/>
      <c r="U1198" s="210"/>
      <c r="V1198" s="210"/>
      <c r="W1198" s="210"/>
      <c r="X1198" s="210"/>
      <c r="Y1198" s="210"/>
      <c r="Z1198" s="210"/>
      <c r="AA1198" s="210"/>
      <c r="AB1198" s="210"/>
    </row>
    <row r="1199" spans="1:30">
      <c r="B1199" s="197" t="s">
        <v>1129</v>
      </c>
      <c r="C1199" s="197"/>
      <c r="D1199" s="197"/>
      <c r="F1199" s="197" t="s">
        <v>1118</v>
      </c>
      <c r="G1199" s="197"/>
      <c r="H1199" s="197"/>
      <c r="I1199" s="197"/>
      <c r="J1199" s="197" t="s">
        <v>1126</v>
      </c>
      <c r="K1199" s="197"/>
      <c r="L1199" s="197"/>
      <c r="N1199" s="197" t="s">
        <v>1127</v>
      </c>
      <c r="O1199" s="197"/>
      <c r="P1199" s="197"/>
      <c r="Q1199" s="197"/>
      <c r="R1199" s="197"/>
      <c r="S1199" s="197"/>
      <c r="T1199" s="197"/>
      <c r="U1199" s="197"/>
      <c r="V1199" s="197"/>
      <c r="W1199" s="197"/>
      <c r="X1199" s="197"/>
      <c r="Y1199" s="197"/>
      <c r="Z1199" s="197"/>
      <c r="AA1199" s="197"/>
      <c r="AC1199" s="209">
        <v>10000</v>
      </c>
      <c r="AD1199" s="209"/>
    </row>
    <row r="1200" spans="1:30">
      <c r="C1200" s="63" t="s">
        <v>1</v>
      </c>
      <c r="G1200" s="63" t="s">
        <v>1</v>
      </c>
      <c r="K1200" s="63" t="s">
        <v>1</v>
      </c>
      <c r="O1200" s="210" t="s">
        <v>1130</v>
      </c>
      <c r="P1200" s="210"/>
      <c r="Q1200" s="210"/>
      <c r="R1200" s="210"/>
      <c r="S1200" s="210"/>
      <c r="T1200" s="210"/>
      <c r="U1200" s="210"/>
      <c r="V1200" s="210"/>
      <c r="W1200" s="210"/>
      <c r="X1200" s="210"/>
      <c r="Y1200" s="210"/>
      <c r="Z1200" s="210"/>
      <c r="AA1200" s="210"/>
      <c r="AB1200" s="210"/>
    </row>
    <row r="1201" spans="1:30">
      <c r="B1201" s="197" t="s">
        <v>1131</v>
      </c>
      <c r="C1201" s="197"/>
      <c r="D1201" s="197"/>
      <c r="F1201" s="197" t="s">
        <v>52</v>
      </c>
      <c r="G1201" s="197"/>
      <c r="H1201" s="197"/>
      <c r="I1201" s="197"/>
      <c r="J1201" s="197" t="s">
        <v>1132</v>
      </c>
      <c r="K1201" s="197"/>
      <c r="L1201" s="197"/>
      <c r="N1201" s="197" t="s">
        <v>1133</v>
      </c>
      <c r="O1201" s="197"/>
      <c r="P1201" s="197"/>
      <c r="Q1201" s="197"/>
      <c r="R1201" s="197"/>
      <c r="S1201" s="197"/>
      <c r="T1201" s="197"/>
      <c r="U1201" s="197"/>
      <c r="V1201" s="197"/>
      <c r="W1201" s="197"/>
      <c r="X1201" s="197"/>
      <c r="Y1201" s="197"/>
      <c r="Z1201" s="197"/>
      <c r="AA1201" s="197"/>
      <c r="AC1201" s="209">
        <v>19744.25</v>
      </c>
      <c r="AD1201" s="209"/>
    </row>
    <row r="1202" spans="1:30">
      <c r="C1202" s="63" t="s">
        <v>1</v>
      </c>
      <c r="G1202" s="63" t="s">
        <v>1</v>
      </c>
      <c r="K1202" s="63" t="s">
        <v>1</v>
      </c>
      <c r="O1202" s="210" t="s">
        <v>1134</v>
      </c>
      <c r="P1202" s="210"/>
      <c r="Q1202" s="210"/>
      <c r="R1202" s="210"/>
      <c r="S1202" s="210"/>
      <c r="T1202" s="210"/>
      <c r="U1202" s="210"/>
      <c r="V1202" s="210"/>
      <c r="W1202" s="210"/>
      <c r="X1202" s="210"/>
      <c r="Y1202" s="210"/>
      <c r="Z1202" s="210"/>
      <c r="AA1202" s="210"/>
      <c r="AB1202" s="210"/>
    </row>
    <row r="1203" spans="1:30">
      <c r="B1203" s="197" t="s">
        <v>1135</v>
      </c>
      <c r="C1203" s="197"/>
      <c r="D1203" s="197"/>
      <c r="F1203" s="197" t="s">
        <v>214</v>
      </c>
      <c r="G1203" s="197"/>
      <c r="H1203" s="197"/>
      <c r="I1203" s="197"/>
      <c r="J1203" s="197" t="s">
        <v>1136</v>
      </c>
      <c r="K1203" s="197"/>
      <c r="L1203" s="197"/>
      <c r="N1203" s="197" t="s">
        <v>1137</v>
      </c>
      <c r="O1203" s="197"/>
      <c r="P1203" s="197"/>
      <c r="Q1203" s="197"/>
      <c r="R1203" s="197"/>
      <c r="S1203" s="197"/>
      <c r="T1203" s="197"/>
      <c r="U1203" s="197"/>
      <c r="V1203" s="197"/>
      <c r="W1203" s="197"/>
      <c r="X1203" s="197"/>
      <c r="Y1203" s="197"/>
      <c r="Z1203" s="197"/>
      <c r="AA1203" s="197"/>
      <c r="AC1203" s="209">
        <v>2929.25</v>
      </c>
      <c r="AD1203" s="209"/>
    </row>
    <row r="1204" spans="1:30">
      <c r="C1204" s="63" t="s">
        <v>1</v>
      </c>
      <c r="G1204" s="63" t="s">
        <v>1</v>
      </c>
      <c r="K1204" s="63" t="s">
        <v>1</v>
      </c>
      <c r="O1204" s="210" t="s">
        <v>1138</v>
      </c>
      <c r="P1204" s="210"/>
      <c r="Q1204" s="210"/>
      <c r="R1204" s="210"/>
      <c r="S1204" s="210"/>
      <c r="T1204" s="210"/>
      <c r="U1204" s="210"/>
      <c r="V1204" s="210"/>
      <c r="W1204" s="210"/>
      <c r="X1204" s="210"/>
      <c r="Y1204" s="210"/>
      <c r="Z1204" s="210"/>
      <c r="AA1204" s="210"/>
      <c r="AB1204" s="210"/>
    </row>
    <row r="1205" spans="1:30">
      <c r="B1205" s="197" t="s">
        <v>964</v>
      </c>
      <c r="C1205" s="197"/>
      <c r="D1205" s="197"/>
      <c r="F1205" s="197" t="s">
        <v>214</v>
      </c>
      <c r="G1205" s="197"/>
      <c r="H1205" s="197"/>
      <c r="I1205" s="197"/>
      <c r="J1205" s="197" t="s">
        <v>533</v>
      </c>
      <c r="K1205" s="197"/>
      <c r="L1205" s="197"/>
      <c r="N1205" s="197" t="s">
        <v>534</v>
      </c>
      <c r="O1205" s="197"/>
      <c r="P1205" s="197"/>
      <c r="Q1205" s="197"/>
      <c r="R1205" s="197"/>
      <c r="S1205" s="197"/>
      <c r="T1205" s="197"/>
      <c r="U1205" s="197"/>
      <c r="V1205" s="197"/>
      <c r="W1205" s="197"/>
      <c r="X1205" s="197"/>
      <c r="Y1205" s="197"/>
      <c r="Z1205" s="197"/>
      <c r="AA1205" s="197"/>
      <c r="AC1205" s="209">
        <v>49.01</v>
      </c>
      <c r="AD1205" s="209"/>
    </row>
    <row r="1206" spans="1:30">
      <c r="C1206" s="63" t="s">
        <v>1</v>
      </c>
      <c r="G1206" s="63" t="s">
        <v>1</v>
      </c>
      <c r="K1206" s="63" t="s">
        <v>1</v>
      </c>
      <c r="O1206" s="210" t="s">
        <v>965</v>
      </c>
      <c r="P1206" s="210"/>
      <c r="Q1206" s="210"/>
      <c r="R1206" s="210"/>
      <c r="S1206" s="210"/>
      <c r="T1206" s="210"/>
      <c r="U1206" s="210"/>
      <c r="V1206" s="210"/>
      <c r="W1206" s="210"/>
      <c r="X1206" s="210"/>
      <c r="Y1206" s="210"/>
      <c r="Z1206" s="210"/>
      <c r="AA1206" s="210"/>
      <c r="AB1206" s="210"/>
    </row>
    <row r="1207" spans="1:30">
      <c r="B1207" s="197" t="s">
        <v>1139</v>
      </c>
      <c r="C1207" s="197"/>
      <c r="D1207" s="197"/>
      <c r="F1207" s="197" t="s">
        <v>302</v>
      </c>
      <c r="G1207" s="197"/>
      <c r="H1207" s="197"/>
      <c r="I1207" s="197"/>
      <c r="J1207" s="197" t="s">
        <v>1140</v>
      </c>
      <c r="K1207" s="197"/>
      <c r="L1207" s="197"/>
      <c r="N1207" s="197" t="s">
        <v>1141</v>
      </c>
      <c r="O1207" s="197"/>
      <c r="P1207" s="197"/>
      <c r="Q1207" s="197"/>
      <c r="R1207" s="197"/>
      <c r="S1207" s="197"/>
      <c r="T1207" s="197"/>
      <c r="U1207" s="197"/>
      <c r="V1207" s="197"/>
      <c r="W1207" s="197"/>
      <c r="X1207" s="197"/>
      <c r="Y1207" s="197"/>
      <c r="Z1207" s="197"/>
      <c r="AA1207" s="197"/>
      <c r="AC1207" s="209">
        <v>57173</v>
      </c>
      <c r="AD1207" s="209"/>
    </row>
    <row r="1208" spans="1:30">
      <c r="C1208" s="63" t="s">
        <v>1</v>
      </c>
      <c r="G1208" s="63" t="s">
        <v>1</v>
      </c>
      <c r="K1208" s="63" t="s">
        <v>1</v>
      </c>
      <c r="O1208" s="210" t="s">
        <v>1142</v>
      </c>
      <c r="P1208" s="210"/>
      <c r="Q1208" s="210"/>
      <c r="R1208" s="210"/>
      <c r="S1208" s="210"/>
      <c r="T1208" s="210"/>
      <c r="U1208" s="210"/>
      <c r="V1208" s="210"/>
      <c r="W1208" s="210"/>
      <c r="X1208" s="210"/>
      <c r="Y1208" s="210"/>
      <c r="Z1208" s="210"/>
      <c r="AA1208" s="210"/>
      <c r="AB1208" s="210"/>
    </row>
    <row r="1209" spans="1:30">
      <c r="B1209" s="197" t="s">
        <v>1143</v>
      </c>
      <c r="C1209" s="197"/>
      <c r="D1209" s="197"/>
      <c r="F1209" s="197" t="s">
        <v>405</v>
      </c>
      <c r="G1209" s="197"/>
      <c r="H1209" s="197"/>
      <c r="I1209" s="197"/>
      <c r="J1209" s="197" t="s">
        <v>1140</v>
      </c>
      <c r="K1209" s="197"/>
      <c r="L1209" s="197"/>
      <c r="N1209" s="197" t="s">
        <v>1141</v>
      </c>
      <c r="O1209" s="197"/>
      <c r="P1209" s="197"/>
      <c r="Q1209" s="197"/>
      <c r="R1209" s="197"/>
      <c r="S1209" s="197"/>
      <c r="T1209" s="197"/>
      <c r="U1209" s="197"/>
      <c r="V1209" s="197"/>
      <c r="W1209" s="197"/>
      <c r="X1209" s="197"/>
      <c r="Y1209" s="197"/>
      <c r="Z1209" s="197"/>
      <c r="AA1209" s="197"/>
      <c r="AC1209" s="209">
        <v>19263</v>
      </c>
      <c r="AD1209" s="209"/>
    </row>
    <row r="1210" spans="1:30">
      <c r="C1210" s="63" t="s">
        <v>1</v>
      </c>
      <c r="G1210" s="63" t="s">
        <v>1</v>
      </c>
      <c r="K1210" s="63" t="s">
        <v>1</v>
      </c>
      <c r="O1210" s="210" t="s">
        <v>1142</v>
      </c>
      <c r="P1210" s="210"/>
      <c r="Q1210" s="210"/>
      <c r="R1210" s="210"/>
      <c r="S1210" s="210"/>
      <c r="T1210" s="210"/>
      <c r="U1210" s="210"/>
      <c r="V1210" s="210"/>
      <c r="W1210" s="210"/>
      <c r="X1210" s="210"/>
      <c r="Y1210" s="210"/>
      <c r="Z1210" s="210"/>
      <c r="AA1210" s="210"/>
      <c r="AB1210" s="210"/>
      <c r="AC1210" s="214">
        <v>1313</v>
      </c>
      <c r="AD1210" s="214"/>
    </row>
    <row r="1211" spans="1:30">
      <c r="C1211" s="63" t="s">
        <v>1</v>
      </c>
      <c r="G1211" s="63" t="s">
        <v>1</v>
      </c>
      <c r="K1211" s="63" t="s">
        <v>1</v>
      </c>
      <c r="O1211" s="210" t="s">
        <v>1142</v>
      </c>
      <c r="P1211" s="210"/>
      <c r="Q1211" s="210"/>
      <c r="R1211" s="210"/>
      <c r="S1211" s="210"/>
      <c r="T1211" s="210"/>
      <c r="U1211" s="210"/>
      <c r="V1211" s="210"/>
      <c r="W1211" s="210"/>
      <c r="X1211" s="210"/>
      <c r="Y1211" s="210"/>
      <c r="Z1211" s="210"/>
      <c r="AA1211" s="210"/>
      <c r="AB1211" s="210"/>
      <c r="AC1211" s="214">
        <v>17950</v>
      </c>
      <c r="AD1211" s="214"/>
    </row>
    <row r="1212" spans="1:30" ht="6" customHeight="1"/>
    <row r="1213" spans="1:30" ht="16.5" customHeight="1">
      <c r="A1213" s="195" t="s">
        <v>1144</v>
      </c>
      <c r="B1213" s="195"/>
      <c r="C1213" s="195"/>
      <c r="D1213" s="195"/>
      <c r="E1213" s="195"/>
      <c r="F1213" s="195"/>
      <c r="G1213" s="195"/>
      <c r="H1213" s="195"/>
      <c r="I1213" s="195"/>
      <c r="J1213" s="195"/>
      <c r="K1213" s="195"/>
      <c r="L1213" s="195"/>
      <c r="M1213" s="195"/>
      <c r="N1213" s="195"/>
      <c r="O1213" s="195"/>
      <c r="P1213" s="195"/>
      <c r="Q1213" s="195"/>
      <c r="R1213" s="195"/>
      <c r="S1213" s="195"/>
      <c r="U1213" s="63" t="s">
        <v>1</v>
      </c>
      <c r="W1213" s="63" t="s">
        <v>1</v>
      </c>
      <c r="Y1213" s="207" t="s">
        <v>895</v>
      </c>
      <c r="Z1213" s="207"/>
      <c r="AC1213" s="208">
        <v>99158.51</v>
      </c>
      <c r="AD1213" s="208"/>
    </row>
    <row r="1214" spans="1:30" ht="6.75" customHeight="1"/>
    <row r="1215" spans="1:30" ht="14.25" customHeight="1">
      <c r="A1215" s="211" t="s">
        <v>1145</v>
      </c>
      <c r="B1215" s="211"/>
      <c r="C1215" s="211"/>
      <c r="D1215" s="211"/>
      <c r="E1215" s="211"/>
      <c r="F1215" s="211"/>
      <c r="G1215" s="211"/>
      <c r="H1215" s="211"/>
      <c r="I1215" s="211"/>
      <c r="J1215" s="211"/>
      <c r="K1215" s="211"/>
      <c r="L1215" s="211"/>
      <c r="M1215" s="211"/>
      <c r="N1215" s="211"/>
      <c r="O1215" s="211"/>
    </row>
    <row r="1216" spans="1:30" ht="4.5" customHeight="1"/>
    <row r="1217" spans="1:30" ht="12" customHeight="1"/>
    <row r="1218" spans="1:30" ht="13.5" customHeight="1">
      <c r="A1218" s="195" t="s">
        <v>115</v>
      </c>
      <c r="B1218" s="195"/>
      <c r="C1218" s="195"/>
      <c r="D1218" s="195"/>
      <c r="E1218" s="195"/>
      <c r="F1218" s="195"/>
      <c r="G1218" s="195"/>
      <c r="H1218" s="195"/>
      <c r="I1218" s="195"/>
      <c r="J1218" s="195"/>
      <c r="K1218" s="195"/>
      <c r="L1218" s="195"/>
      <c r="M1218" s="195"/>
      <c r="R1218" s="196" t="s">
        <v>1146</v>
      </c>
      <c r="S1218" s="196"/>
      <c r="T1218" s="196"/>
      <c r="U1218" s="196"/>
      <c r="V1218" s="196"/>
      <c r="W1218" s="196"/>
      <c r="X1218" s="196"/>
      <c r="Y1218" s="196"/>
      <c r="Z1218" s="196"/>
      <c r="AA1218" s="196"/>
      <c r="AB1218" s="196"/>
      <c r="AC1218" s="196"/>
      <c r="AD1218" s="196"/>
    </row>
    <row r="1219" spans="1:30" ht="25.5" customHeight="1">
      <c r="C1219" s="201" t="s">
        <v>35</v>
      </c>
      <c r="D1219" s="201"/>
      <c r="E1219" s="201"/>
      <c r="F1219" s="201"/>
      <c r="G1219" s="201"/>
      <c r="H1219" s="201"/>
      <c r="I1219" s="201"/>
      <c r="J1219" s="201"/>
      <c r="K1219" s="201"/>
      <c r="L1219" s="201"/>
      <c r="M1219" s="201"/>
      <c r="N1219" s="201"/>
      <c r="O1219" s="201"/>
      <c r="P1219" s="201"/>
      <c r="Q1219" s="201"/>
      <c r="R1219" s="201"/>
      <c r="S1219" s="201"/>
      <c r="T1219" s="201"/>
      <c r="U1219" s="201"/>
      <c r="V1219" s="201"/>
      <c r="W1219" s="201"/>
      <c r="X1219" s="201"/>
      <c r="Y1219" s="201"/>
      <c r="Z1219" s="201"/>
      <c r="AA1219" s="201"/>
      <c r="AB1219" s="201"/>
      <c r="AC1219" s="201"/>
    </row>
    <row r="1220" spans="1:30" ht="7.5" customHeight="1"/>
    <row r="1221" spans="1:30" ht="18.75" customHeight="1">
      <c r="I1221" s="215" t="s">
        <v>36</v>
      </c>
      <c r="J1221" s="215"/>
      <c r="K1221" s="215"/>
      <c r="L1221" s="215"/>
      <c r="M1221" s="215"/>
      <c r="N1221" s="215"/>
      <c r="O1221" s="215"/>
      <c r="P1221" s="215"/>
      <c r="S1221" s="216" t="s">
        <v>37</v>
      </c>
      <c r="T1221" s="216"/>
      <c r="U1221" s="216"/>
      <c r="V1221" s="216"/>
      <c r="W1221" s="216"/>
      <c r="X1221" s="216"/>
      <c r="Y1221" s="216"/>
    </row>
    <row r="1222" spans="1:30" ht="6.75" customHeight="1"/>
    <row r="1223" spans="1:30" ht="14.25" customHeight="1">
      <c r="A1223" s="211" t="s">
        <v>1145</v>
      </c>
      <c r="B1223" s="211"/>
      <c r="C1223" s="211"/>
      <c r="D1223" s="211"/>
      <c r="E1223" s="211"/>
      <c r="F1223" s="211"/>
      <c r="G1223" s="211"/>
      <c r="H1223" s="211"/>
      <c r="I1223" s="211"/>
      <c r="J1223" s="211"/>
      <c r="K1223" s="211"/>
      <c r="L1223" s="211"/>
      <c r="M1223" s="211"/>
      <c r="N1223" s="211"/>
      <c r="O1223" s="211"/>
    </row>
    <row r="1224" spans="1:30">
      <c r="B1224" s="212" t="s">
        <v>39</v>
      </c>
      <c r="C1224" s="212"/>
      <c r="D1224" s="212"/>
      <c r="F1224" s="212" t="s">
        <v>40</v>
      </c>
      <c r="G1224" s="212"/>
      <c r="H1224" s="212"/>
      <c r="I1224" s="212"/>
      <c r="J1224" s="212" t="s">
        <v>41</v>
      </c>
      <c r="K1224" s="212"/>
      <c r="L1224" s="212"/>
      <c r="N1224" s="212" t="s">
        <v>42</v>
      </c>
      <c r="O1224" s="212"/>
      <c r="P1224" s="212"/>
      <c r="Q1224" s="212"/>
      <c r="R1224" s="212"/>
      <c r="S1224" s="212"/>
      <c r="T1224" s="212"/>
      <c r="U1224" s="212"/>
      <c r="V1224" s="212"/>
      <c r="W1224" s="212"/>
      <c r="X1224" s="212"/>
      <c r="Y1224" s="212"/>
      <c r="Z1224" s="212"/>
      <c r="AA1224" s="212"/>
      <c r="AC1224" s="213" t="s">
        <v>43</v>
      </c>
      <c r="AD1224" s="213"/>
    </row>
    <row r="1225" spans="1:30">
      <c r="B1225" s="197" t="s">
        <v>1147</v>
      </c>
      <c r="C1225" s="197"/>
      <c r="D1225" s="197"/>
      <c r="F1225" s="197" t="s">
        <v>405</v>
      </c>
      <c r="G1225" s="197"/>
      <c r="H1225" s="197"/>
      <c r="I1225" s="197"/>
      <c r="J1225" s="197" t="s">
        <v>1148</v>
      </c>
      <c r="K1225" s="197"/>
      <c r="L1225" s="197"/>
      <c r="N1225" s="197" t="s">
        <v>1149</v>
      </c>
      <c r="O1225" s="197"/>
      <c r="P1225" s="197"/>
      <c r="Q1225" s="197"/>
      <c r="R1225" s="197"/>
      <c r="S1225" s="197"/>
      <c r="T1225" s="197"/>
      <c r="U1225" s="197"/>
      <c r="V1225" s="197"/>
      <c r="W1225" s="197"/>
      <c r="X1225" s="197"/>
      <c r="Y1225" s="197"/>
      <c r="Z1225" s="197"/>
      <c r="AA1225" s="197"/>
      <c r="AC1225" s="209">
        <v>2500</v>
      </c>
      <c r="AD1225" s="209"/>
    </row>
    <row r="1226" spans="1:30">
      <c r="C1226" s="63" t="s">
        <v>1</v>
      </c>
      <c r="G1226" s="63" t="s">
        <v>1</v>
      </c>
      <c r="K1226" s="63" t="s">
        <v>1</v>
      </c>
      <c r="O1226" s="210" t="s">
        <v>1150</v>
      </c>
      <c r="P1226" s="210"/>
      <c r="Q1226" s="210"/>
      <c r="R1226" s="210"/>
      <c r="S1226" s="210"/>
      <c r="T1226" s="210"/>
      <c r="U1226" s="210"/>
      <c r="V1226" s="210"/>
      <c r="W1226" s="210"/>
      <c r="X1226" s="210"/>
      <c r="Y1226" s="210"/>
      <c r="Z1226" s="210"/>
      <c r="AA1226" s="210"/>
      <c r="AB1226" s="210"/>
    </row>
    <row r="1227" spans="1:30" ht="6" customHeight="1"/>
    <row r="1228" spans="1:30" ht="16.5" customHeight="1">
      <c r="A1228" s="195" t="s">
        <v>1151</v>
      </c>
      <c r="B1228" s="195"/>
      <c r="C1228" s="195"/>
      <c r="D1228" s="195"/>
      <c r="E1228" s="195"/>
      <c r="F1228" s="195"/>
      <c r="G1228" s="195"/>
      <c r="H1228" s="195"/>
      <c r="I1228" s="195"/>
      <c r="J1228" s="195"/>
      <c r="K1228" s="195"/>
      <c r="L1228" s="195"/>
      <c r="M1228" s="195"/>
      <c r="N1228" s="195"/>
      <c r="O1228" s="195"/>
      <c r="P1228" s="195"/>
      <c r="Q1228" s="195"/>
      <c r="R1228" s="195"/>
      <c r="S1228" s="195"/>
      <c r="U1228" s="63" t="s">
        <v>1</v>
      </c>
      <c r="W1228" s="63" t="s">
        <v>1</v>
      </c>
      <c r="Y1228" s="207" t="s">
        <v>895</v>
      </c>
      <c r="Z1228" s="207"/>
      <c r="AC1228" s="208">
        <v>2500</v>
      </c>
      <c r="AD1228" s="208"/>
    </row>
    <row r="1229" spans="1:30" ht="6.75" customHeight="1"/>
    <row r="1230" spans="1:30" ht="14.25" customHeight="1">
      <c r="A1230" s="211" t="s">
        <v>1152</v>
      </c>
      <c r="B1230" s="211"/>
      <c r="C1230" s="211"/>
      <c r="D1230" s="211"/>
      <c r="E1230" s="211"/>
      <c r="F1230" s="211"/>
      <c r="G1230" s="211"/>
      <c r="H1230" s="211"/>
      <c r="I1230" s="211"/>
      <c r="J1230" s="211"/>
      <c r="K1230" s="211"/>
      <c r="L1230" s="211"/>
      <c r="M1230" s="211"/>
      <c r="N1230" s="211"/>
      <c r="O1230" s="211"/>
    </row>
    <row r="1231" spans="1:30">
      <c r="B1231" s="212" t="s">
        <v>39</v>
      </c>
      <c r="C1231" s="212"/>
      <c r="D1231" s="212"/>
      <c r="F1231" s="212" t="s">
        <v>40</v>
      </c>
      <c r="G1231" s="212"/>
      <c r="H1231" s="212"/>
      <c r="I1231" s="212"/>
      <c r="J1231" s="212" t="s">
        <v>41</v>
      </c>
      <c r="K1231" s="212"/>
      <c r="L1231" s="212"/>
      <c r="N1231" s="212" t="s">
        <v>42</v>
      </c>
      <c r="O1231" s="212"/>
      <c r="P1231" s="212"/>
      <c r="Q1231" s="212"/>
      <c r="R1231" s="212"/>
      <c r="S1231" s="212"/>
      <c r="T1231" s="212"/>
      <c r="U1231" s="212"/>
      <c r="V1231" s="212"/>
      <c r="W1231" s="212"/>
      <c r="X1231" s="212"/>
      <c r="Y1231" s="212"/>
      <c r="Z1231" s="212"/>
      <c r="AA1231" s="212"/>
      <c r="AC1231" s="213" t="s">
        <v>43</v>
      </c>
      <c r="AD1231" s="213"/>
    </row>
    <row r="1232" spans="1:30">
      <c r="B1232" s="197" t="s">
        <v>532</v>
      </c>
      <c r="C1232" s="197"/>
      <c r="D1232" s="197"/>
      <c r="F1232" s="197" t="s">
        <v>405</v>
      </c>
      <c r="G1232" s="197"/>
      <c r="H1232" s="197"/>
      <c r="I1232" s="197"/>
      <c r="J1232" s="197" t="s">
        <v>533</v>
      </c>
      <c r="K1232" s="197"/>
      <c r="L1232" s="197"/>
      <c r="N1232" s="197" t="s">
        <v>534</v>
      </c>
      <c r="O1232" s="197"/>
      <c r="P1232" s="197"/>
      <c r="Q1232" s="197"/>
      <c r="R1232" s="197"/>
      <c r="S1232" s="197"/>
      <c r="T1232" s="197"/>
      <c r="U1232" s="197"/>
      <c r="V1232" s="197"/>
      <c r="W1232" s="197"/>
      <c r="X1232" s="197"/>
      <c r="Y1232" s="197"/>
      <c r="Z1232" s="197"/>
      <c r="AA1232" s="197"/>
      <c r="AC1232" s="209">
        <v>381.1</v>
      </c>
      <c r="AD1232" s="209"/>
    </row>
    <row r="1233" spans="1:30">
      <c r="C1233" s="63" t="s">
        <v>1</v>
      </c>
      <c r="G1233" s="63" t="s">
        <v>1</v>
      </c>
      <c r="K1233" s="63" t="s">
        <v>1</v>
      </c>
      <c r="O1233" s="210" t="s">
        <v>535</v>
      </c>
      <c r="P1233" s="210"/>
      <c r="Q1233" s="210"/>
      <c r="R1233" s="210"/>
      <c r="S1233" s="210"/>
      <c r="T1233" s="210"/>
      <c r="U1233" s="210"/>
      <c r="V1233" s="210"/>
      <c r="W1233" s="210"/>
      <c r="X1233" s="210"/>
      <c r="Y1233" s="210"/>
      <c r="Z1233" s="210"/>
      <c r="AA1233" s="210"/>
      <c r="AB1233" s="210"/>
    </row>
    <row r="1234" spans="1:30">
      <c r="B1234" s="197" t="s">
        <v>624</v>
      </c>
      <c r="C1234" s="197"/>
      <c r="D1234" s="197"/>
      <c r="F1234" s="197" t="s">
        <v>52</v>
      </c>
      <c r="G1234" s="197"/>
      <c r="H1234" s="197"/>
      <c r="I1234" s="197"/>
      <c r="J1234" s="197" t="s">
        <v>625</v>
      </c>
      <c r="K1234" s="197"/>
      <c r="L1234" s="197"/>
      <c r="N1234" s="197" t="s">
        <v>626</v>
      </c>
      <c r="O1234" s="197"/>
      <c r="P1234" s="197"/>
      <c r="Q1234" s="197"/>
      <c r="R1234" s="197"/>
      <c r="S1234" s="197"/>
      <c r="T1234" s="197"/>
      <c r="U1234" s="197"/>
      <c r="V1234" s="197"/>
      <c r="W1234" s="197"/>
      <c r="X1234" s="197"/>
      <c r="Y1234" s="197"/>
      <c r="Z1234" s="197"/>
      <c r="AA1234" s="197"/>
      <c r="AC1234" s="209">
        <v>137.19</v>
      </c>
      <c r="AD1234" s="209"/>
    </row>
    <row r="1235" spans="1:30">
      <c r="C1235" s="63" t="s">
        <v>1</v>
      </c>
      <c r="G1235" s="63" t="s">
        <v>1</v>
      </c>
      <c r="K1235" s="63" t="s">
        <v>1</v>
      </c>
      <c r="O1235" s="210" t="s">
        <v>1153</v>
      </c>
      <c r="P1235" s="210"/>
      <c r="Q1235" s="210"/>
      <c r="R1235" s="210"/>
      <c r="S1235" s="210"/>
      <c r="T1235" s="210"/>
      <c r="U1235" s="210"/>
      <c r="V1235" s="210"/>
      <c r="W1235" s="210"/>
      <c r="X1235" s="210"/>
      <c r="Y1235" s="210"/>
      <c r="Z1235" s="210"/>
      <c r="AA1235" s="210"/>
      <c r="AB1235" s="210"/>
    </row>
    <row r="1236" spans="1:30" ht="6" customHeight="1"/>
    <row r="1237" spans="1:30" ht="16.5" customHeight="1">
      <c r="A1237" s="195" t="s">
        <v>1154</v>
      </c>
      <c r="B1237" s="195"/>
      <c r="C1237" s="195"/>
      <c r="D1237" s="195"/>
      <c r="E1237" s="195"/>
      <c r="F1237" s="195"/>
      <c r="G1237" s="195"/>
      <c r="H1237" s="195"/>
      <c r="I1237" s="195"/>
      <c r="J1237" s="195"/>
      <c r="K1237" s="195"/>
      <c r="L1237" s="195"/>
      <c r="M1237" s="195"/>
      <c r="N1237" s="195"/>
      <c r="O1237" s="195"/>
      <c r="P1237" s="195"/>
      <c r="Q1237" s="195"/>
      <c r="R1237" s="195"/>
      <c r="S1237" s="195"/>
      <c r="U1237" s="63" t="s">
        <v>1</v>
      </c>
      <c r="W1237" s="63" t="s">
        <v>1</v>
      </c>
      <c r="Y1237" s="207" t="s">
        <v>895</v>
      </c>
      <c r="Z1237" s="207"/>
      <c r="AC1237" s="208">
        <v>518.29</v>
      </c>
      <c r="AD1237" s="208"/>
    </row>
    <row r="1238" spans="1:30" ht="6.75" customHeight="1"/>
    <row r="1239" spans="1:30" ht="14.25" customHeight="1">
      <c r="A1239" s="211" t="s">
        <v>1155</v>
      </c>
      <c r="B1239" s="211"/>
      <c r="C1239" s="211"/>
      <c r="D1239" s="211"/>
      <c r="E1239" s="211"/>
      <c r="F1239" s="211"/>
      <c r="G1239" s="211"/>
      <c r="H1239" s="211"/>
      <c r="I1239" s="211"/>
      <c r="J1239" s="211"/>
      <c r="K1239" s="211"/>
      <c r="L1239" s="211"/>
      <c r="M1239" s="211"/>
      <c r="N1239" s="211"/>
      <c r="O1239" s="211"/>
    </row>
    <row r="1240" spans="1:30">
      <c r="B1240" s="212" t="s">
        <v>39</v>
      </c>
      <c r="C1240" s="212"/>
      <c r="D1240" s="212"/>
      <c r="F1240" s="212" t="s">
        <v>40</v>
      </c>
      <c r="G1240" s="212"/>
      <c r="H1240" s="212"/>
      <c r="I1240" s="212"/>
      <c r="J1240" s="212" t="s">
        <v>41</v>
      </c>
      <c r="K1240" s="212"/>
      <c r="L1240" s="212"/>
      <c r="N1240" s="212" t="s">
        <v>42</v>
      </c>
      <c r="O1240" s="212"/>
      <c r="P1240" s="212"/>
      <c r="Q1240" s="212"/>
      <c r="R1240" s="212"/>
      <c r="S1240" s="212"/>
      <c r="T1240" s="212"/>
      <c r="U1240" s="212"/>
      <c r="V1240" s="212"/>
      <c r="W1240" s="212"/>
      <c r="X1240" s="212"/>
      <c r="Y1240" s="212"/>
      <c r="Z1240" s="212"/>
      <c r="AA1240" s="212"/>
      <c r="AC1240" s="213" t="s">
        <v>43</v>
      </c>
      <c r="AD1240" s="213"/>
    </row>
    <row r="1241" spans="1:30">
      <c r="B1241" s="197" t="s">
        <v>1156</v>
      </c>
      <c r="C1241" s="197"/>
      <c r="D1241" s="197"/>
      <c r="F1241" s="197" t="s">
        <v>52</v>
      </c>
      <c r="G1241" s="197"/>
      <c r="H1241" s="197"/>
      <c r="I1241" s="197"/>
      <c r="J1241" s="197" t="s">
        <v>1140</v>
      </c>
      <c r="K1241" s="197"/>
      <c r="L1241" s="197"/>
      <c r="N1241" s="197" t="s">
        <v>1141</v>
      </c>
      <c r="O1241" s="197"/>
      <c r="P1241" s="197"/>
      <c r="Q1241" s="197"/>
      <c r="R1241" s="197"/>
      <c r="S1241" s="197"/>
      <c r="T1241" s="197"/>
      <c r="U1241" s="197"/>
      <c r="V1241" s="197"/>
      <c r="W1241" s="197"/>
      <c r="X1241" s="197"/>
      <c r="Y1241" s="197"/>
      <c r="Z1241" s="197"/>
      <c r="AA1241" s="197"/>
      <c r="AC1241" s="209">
        <v>4000</v>
      </c>
      <c r="AD1241" s="209"/>
    </row>
    <row r="1242" spans="1:30">
      <c r="C1242" s="63" t="s">
        <v>1</v>
      </c>
      <c r="G1242" s="63" t="s">
        <v>1</v>
      </c>
      <c r="K1242" s="63" t="s">
        <v>1</v>
      </c>
      <c r="O1242" s="210" t="s">
        <v>1157</v>
      </c>
      <c r="P1242" s="210"/>
      <c r="Q1242" s="210"/>
      <c r="R1242" s="210"/>
      <c r="S1242" s="210"/>
      <c r="T1242" s="210"/>
      <c r="U1242" s="210"/>
      <c r="V1242" s="210"/>
      <c r="W1242" s="210"/>
      <c r="X1242" s="210"/>
      <c r="Y1242" s="210"/>
      <c r="Z1242" s="210"/>
      <c r="AA1242" s="210"/>
      <c r="AB1242" s="210"/>
    </row>
    <row r="1243" spans="1:30">
      <c r="B1243" s="197" t="s">
        <v>1139</v>
      </c>
      <c r="C1243" s="197"/>
      <c r="D1243" s="197"/>
      <c r="F1243" s="197" t="s">
        <v>302</v>
      </c>
      <c r="G1243" s="197"/>
      <c r="H1243" s="197"/>
      <c r="I1243" s="197"/>
      <c r="J1243" s="197" t="s">
        <v>1140</v>
      </c>
      <c r="K1243" s="197"/>
      <c r="L1243" s="197"/>
      <c r="N1243" s="197" t="s">
        <v>1141</v>
      </c>
      <c r="O1243" s="197"/>
      <c r="P1243" s="197"/>
      <c r="Q1243" s="197"/>
      <c r="R1243" s="197"/>
      <c r="S1243" s="197"/>
      <c r="T1243" s="197"/>
      <c r="U1243" s="197"/>
      <c r="V1243" s="197"/>
      <c r="W1243" s="197"/>
      <c r="X1243" s="197"/>
      <c r="Y1243" s="197"/>
      <c r="Z1243" s="197"/>
      <c r="AA1243" s="197"/>
      <c r="AC1243" s="209">
        <v>1092.5</v>
      </c>
      <c r="AD1243" s="209"/>
    </row>
    <row r="1244" spans="1:30">
      <c r="C1244" s="63" t="s">
        <v>1</v>
      </c>
      <c r="G1244" s="63" t="s">
        <v>1</v>
      </c>
      <c r="K1244" s="63" t="s">
        <v>1</v>
      </c>
      <c r="O1244" s="210" t="s">
        <v>1158</v>
      </c>
      <c r="P1244" s="210"/>
      <c r="Q1244" s="210"/>
      <c r="R1244" s="210"/>
      <c r="S1244" s="210"/>
      <c r="T1244" s="210"/>
      <c r="U1244" s="210"/>
      <c r="V1244" s="210"/>
      <c r="W1244" s="210"/>
      <c r="X1244" s="210"/>
      <c r="Y1244" s="210"/>
      <c r="Z1244" s="210"/>
      <c r="AA1244" s="210"/>
      <c r="AB1244" s="210"/>
    </row>
    <row r="1245" spans="1:30" ht="6" customHeight="1"/>
    <row r="1246" spans="1:30" ht="16.5" customHeight="1">
      <c r="A1246" s="195" t="s">
        <v>1159</v>
      </c>
      <c r="B1246" s="195"/>
      <c r="C1246" s="195"/>
      <c r="D1246" s="195"/>
      <c r="E1246" s="195"/>
      <c r="F1246" s="195"/>
      <c r="G1246" s="195"/>
      <c r="H1246" s="195"/>
      <c r="I1246" s="195"/>
      <c r="J1246" s="195"/>
      <c r="K1246" s="195"/>
      <c r="L1246" s="195"/>
      <c r="M1246" s="195"/>
      <c r="N1246" s="195"/>
      <c r="O1246" s="195"/>
      <c r="P1246" s="195"/>
      <c r="Q1246" s="195"/>
      <c r="R1246" s="195"/>
      <c r="S1246" s="195"/>
      <c r="U1246" s="63" t="s">
        <v>1</v>
      </c>
      <c r="W1246" s="63" t="s">
        <v>1</v>
      </c>
      <c r="Y1246" s="207" t="s">
        <v>895</v>
      </c>
      <c r="Z1246" s="207"/>
      <c r="AC1246" s="208">
        <v>5092.5</v>
      </c>
      <c r="AD1246" s="208"/>
    </row>
    <row r="1247" spans="1:30" ht="6.75" customHeight="1"/>
    <row r="1248" spans="1:30" ht="14.25" customHeight="1">
      <c r="A1248" s="211" t="s">
        <v>1160</v>
      </c>
      <c r="B1248" s="211"/>
      <c r="C1248" s="211"/>
      <c r="D1248" s="211"/>
      <c r="E1248" s="211"/>
      <c r="F1248" s="211"/>
      <c r="G1248" s="211"/>
      <c r="H1248" s="211"/>
      <c r="I1248" s="211"/>
      <c r="J1248" s="211"/>
      <c r="K1248" s="211"/>
      <c r="L1248" s="211"/>
      <c r="M1248" s="211"/>
      <c r="N1248" s="211"/>
      <c r="O1248" s="211"/>
    </row>
    <row r="1249" spans="2:30">
      <c r="B1249" s="212" t="s">
        <v>39</v>
      </c>
      <c r="C1249" s="212"/>
      <c r="D1249" s="212"/>
      <c r="F1249" s="212" t="s">
        <v>40</v>
      </c>
      <c r="G1249" s="212"/>
      <c r="H1249" s="212"/>
      <c r="I1249" s="212"/>
      <c r="J1249" s="212" t="s">
        <v>41</v>
      </c>
      <c r="K1249" s="212"/>
      <c r="L1249" s="212"/>
      <c r="N1249" s="212" t="s">
        <v>42</v>
      </c>
      <c r="O1249" s="212"/>
      <c r="P1249" s="212"/>
      <c r="Q1249" s="212"/>
      <c r="R1249" s="212"/>
      <c r="S1249" s="212"/>
      <c r="T1249" s="212"/>
      <c r="U1249" s="212"/>
      <c r="V1249" s="212"/>
      <c r="W1249" s="212"/>
      <c r="X1249" s="212"/>
      <c r="Y1249" s="212"/>
      <c r="Z1249" s="212"/>
      <c r="AA1249" s="212"/>
      <c r="AC1249" s="213" t="s">
        <v>43</v>
      </c>
      <c r="AD1249" s="213"/>
    </row>
    <row r="1250" spans="2:30">
      <c r="B1250" s="197" t="s">
        <v>165</v>
      </c>
      <c r="C1250" s="197"/>
      <c r="D1250" s="197"/>
      <c r="F1250" s="197" t="s">
        <v>52</v>
      </c>
      <c r="G1250" s="197"/>
      <c r="H1250" s="197"/>
      <c r="I1250" s="197"/>
      <c r="J1250" s="197" t="s">
        <v>166</v>
      </c>
      <c r="K1250" s="197"/>
      <c r="L1250" s="197"/>
      <c r="N1250" s="197" t="s">
        <v>167</v>
      </c>
      <c r="O1250" s="197"/>
      <c r="P1250" s="197"/>
      <c r="Q1250" s="197"/>
      <c r="R1250" s="197"/>
      <c r="S1250" s="197"/>
      <c r="T1250" s="197"/>
      <c r="U1250" s="197"/>
      <c r="V1250" s="197"/>
      <c r="W1250" s="197"/>
      <c r="X1250" s="197"/>
      <c r="Y1250" s="197"/>
      <c r="Z1250" s="197"/>
      <c r="AA1250" s="197"/>
      <c r="AC1250" s="209">
        <v>112.49</v>
      </c>
      <c r="AD1250" s="209"/>
    </row>
    <row r="1251" spans="2:30">
      <c r="C1251" s="63" t="s">
        <v>1</v>
      </c>
      <c r="G1251" s="63" t="s">
        <v>1</v>
      </c>
      <c r="K1251" s="63" t="s">
        <v>1</v>
      </c>
      <c r="O1251" s="210" t="s">
        <v>909</v>
      </c>
      <c r="P1251" s="210"/>
      <c r="Q1251" s="210"/>
      <c r="R1251" s="210"/>
      <c r="S1251" s="210"/>
      <c r="T1251" s="210"/>
      <c r="U1251" s="210"/>
      <c r="V1251" s="210"/>
      <c r="W1251" s="210"/>
      <c r="X1251" s="210"/>
      <c r="Y1251" s="210"/>
      <c r="Z1251" s="210"/>
      <c r="AA1251" s="210"/>
      <c r="AB1251" s="210"/>
    </row>
    <row r="1252" spans="2:30">
      <c r="B1252" s="197" t="s">
        <v>911</v>
      </c>
      <c r="C1252" s="197"/>
      <c r="D1252" s="197"/>
      <c r="F1252" s="197" t="s">
        <v>52</v>
      </c>
      <c r="G1252" s="197"/>
      <c r="H1252" s="197"/>
      <c r="I1252" s="197"/>
      <c r="J1252" s="197" t="s">
        <v>912</v>
      </c>
      <c r="K1252" s="197"/>
      <c r="L1252" s="197"/>
      <c r="N1252" s="197" t="s">
        <v>913</v>
      </c>
      <c r="O1252" s="197"/>
      <c r="P1252" s="197"/>
      <c r="Q1252" s="197"/>
      <c r="R1252" s="197"/>
      <c r="S1252" s="197"/>
      <c r="T1252" s="197"/>
      <c r="U1252" s="197"/>
      <c r="V1252" s="197"/>
      <c r="W1252" s="197"/>
      <c r="X1252" s="197"/>
      <c r="Y1252" s="197"/>
      <c r="Z1252" s="197"/>
      <c r="AA1252" s="197"/>
      <c r="AC1252" s="209">
        <v>1344.47</v>
      </c>
      <c r="AD1252" s="209"/>
    </row>
    <row r="1253" spans="2:30">
      <c r="C1253" s="63" t="s">
        <v>1</v>
      </c>
      <c r="G1253" s="63" t="s">
        <v>1</v>
      </c>
      <c r="K1253" s="63" t="s">
        <v>1</v>
      </c>
      <c r="O1253" s="210" t="s">
        <v>1161</v>
      </c>
      <c r="P1253" s="210"/>
      <c r="Q1253" s="210"/>
      <c r="R1253" s="210"/>
      <c r="S1253" s="210"/>
      <c r="T1253" s="210"/>
      <c r="U1253" s="210"/>
      <c r="V1253" s="210"/>
      <c r="W1253" s="210"/>
      <c r="X1253" s="210"/>
      <c r="Y1253" s="210"/>
      <c r="Z1253" s="210"/>
      <c r="AA1253" s="210"/>
      <c r="AB1253" s="210"/>
      <c r="AC1253" s="214">
        <v>742.01</v>
      </c>
      <c r="AD1253" s="214"/>
    </row>
    <row r="1254" spans="2:30">
      <c r="C1254" s="63" t="s">
        <v>1</v>
      </c>
      <c r="G1254" s="63" t="s">
        <v>1</v>
      </c>
      <c r="K1254" s="63" t="s">
        <v>1</v>
      </c>
      <c r="O1254" s="210" t="s">
        <v>1162</v>
      </c>
      <c r="P1254" s="210"/>
      <c r="Q1254" s="210"/>
      <c r="R1254" s="210"/>
      <c r="S1254" s="210"/>
      <c r="T1254" s="210"/>
      <c r="U1254" s="210"/>
      <c r="V1254" s="210"/>
      <c r="W1254" s="210"/>
      <c r="X1254" s="210"/>
      <c r="Y1254" s="210"/>
      <c r="Z1254" s="210"/>
      <c r="AA1254" s="210"/>
      <c r="AB1254" s="210"/>
      <c r="AC1254" s="214">
        <v>602.46</v>
      </c>
      <c r="AD1254" s="214"/>
    </row>
    <row r="1255" spans="2:30">
      <c r="B1255" s="197" t="s">
        <v>935</v>
      </c>
      <c r="C1255" s="197"/>
      <c r="D1255" s="197"/>
      <c r="F1255" s="197" t="s">
        <v>214</v>
      </c>
      <c r="G1255" s="197"/>
      <c r="H1255" s="197"/>
      <c r="I1255" s="197"/>
      <c r="J1255" s="197" t="s">
        <v>936</v>
      </c>
      <c r="K1255" s="197"/>
      <c r="L1255" s="197"/>
      <c r="N1255" s="197" t="s">
        <v>937</v>
      </c>
      <c r="O1255" s="197"/>
      <c r="P1255" s="197"/>
      <c r="Q1255" s="197"/>
      <c r="R1255" s="197"/>
      <c r="S1255" s="197"/>
      <c r="T1255" s="197"/>
      <c r="U1255" s="197"/>
      <c r="V1255" s="197"/>
      <c r="W1255" s="197"/>
      <c r="X1255" s="197"/>
      <c r="Y1255" s="197"/>
      <c r="Z1255" s="197"/>
      <c r="AA1255" s="197"/>
      <c r="AC1255" s="209">
        <v>43.76</v>
      </c>
      <c r="AD1255" s="209"/>
    </row>
    <row r="1256" spans="2:30">
      <c r="C1256" s="63" t="s">
        <v>1</v>
      </c>
      <c r="G1256" s="63" t="s">
        <v>1</v>
      </c>
      <c r="K1256" s="63" t="s">
        <v>1</v>
      </c>
      <c r="O1256" s="210" t="s">
        <v>1163</v>
      </c>
      <c r="P1256" s="210"/>
      <c r="Q1256" s="210"/>
      <c r="R1256" s="210"/>
      <c r="S1256" s="210"/>
      <c r="T1256" s="210"/>
      <c r="U1256" s="210"/>
      <c r="V1256" s="210"/>
      <c r="W1256" s="210"/>
      <c r="X1256" s="210"/>
      <c r="Y1256" s="210"/>
      <c r="Z1256" s="210"/>
      <c r="AA1256" s="210"/>
      <c r="AB1256" s="210"/>
    </row>
    <row r="1257" spans="2:30">
      <c r="B1257" s="197" t="s">
        <v>963</v>
      </c>
      <c r="C1257" s="197"/>
      <c r="D1257" s="197"/>
      <c r="F1257" s="197" t="s">
        <v>214</v>
      </c>
      <c r="G1257" s="197"/>
      <c r="H1257" s="197"/>
      <c r="I1257" s="197"/>
      <c r="J1257" s="197" t="s">
        <v>166</v>
      </c>
      <c r="K1257" s="197"/>
      <c r="L1257" s="197"/>
      <c r="N1257" s="197" t="s">
        <v>167</v>
      </c>
      <c r="O1257" s="197"/>
      <c r="P1257" s="197"/>
      <c r="Q1257" s="197"/>
      <c r="R1257" s="197"/>
      <c r="S1257" s="197"/>
      <c r="T1257" s="197"/>
      <c r="U1257" s="197"/>
      <c r="V1257" s="197"/>
      <c r="W1257" s="197"/>
      <c r="X1257" s="197"/>
      <c r="Y1257" s="197"/>
      <c r="Z1257" s="197"/>
      <c r="AA1257" s="197"/>
      <c r="AC1257" s="209">
        <v>112.5</v>
      </c>
      <c r="AD1257" s="209"/>
    </row>
    <row r="1258" spans="2:30">
      <c r="C1258" s="63" t="s">
        <v>1</v>
      </c>
      <c r="G1258" s="63" t="s">
        <v>1</v>
      </c>
      <c r="K1258" s="63" t="s">
        <v>1</v>
      </c>
      <c r="O1258" s="210" t="s">
        <v>731</v>
      </c>
      <c r="P1258" s="210"/>
      <c r="Q1258" s="210"/>
      <c r="R1258" s="210"/>
      <c r="S1258" s="210"/>
      <c r="T1258" s="210"/>
      <c r="U1258" s="210"/>
      <c r="V1258" s="210"/>
      <c r="W1258" s="210"/>
      <c r="X1258" s="210"/>
      <c r="Y1258" s="210"/>
      <c r="Z1258" s="210"/>
      <c r="AA1258" s="210"/>
      <c r="AB1258" s="210"/>
    </row>
    <row r="1259" spans="2:30">
      <c r="B1259" s="197" t="s">
        <v>964</v>
      </c>
      <c r="C1259" s="197"/>
      <c r="D1259" s="197"/>
      <c r="F1259" s="197" t="s">
        <v>214</v>
      </c>
      <c r="G1259" s="197"/>
      <c r="H1259" s="197"/>
      <c r="I1259" s="197"/>
      <c r="J1259" s="197" t="s">
        <v>533</v>
      </c>
      <c r="K1259" s="197"/>
      <c r="L1259" s="197"/>
      <c r="N1259" s="197" t="s">
        <v>534</v>
      </c>
      <c r="O1259" s="197"/>
      <c r="P1259" s="197"/>
      <c r="Q1259" s="197"/>
      <c r="R1259" s="197"/>
      <c r="S1259" s="197"/>
      <c r="T1259" s="197"/>
      <c r="U1259" s="197"/>
      <c r="V1259" s="197"/>
      <c r="W1259" s="197"/>
      <c r="X1259" s="197"/>
      <c r="Y1259" s="197"/>
      <c r="Z1259" s="197"/>
      <c r="AA1259" s="197"/>
      <c r="AC1259" s="209">
        <v>114.33</v>
      </c>
      <c r="AD1259" s="209"/>
    </row>
    <row r="1260" spans="2:30">
      <c r="C1260" s="63" t="s">
        <v>1</v>
      </c>
      <c r="G1260" s="63" t="s">
        <v>1</v>
      </c>
      <c r="K1260" s="63" t="s">
        <v>1</v>
      </c>
      <c r="O1260" s="210" t="s">
        <v>965</v>
      </c>
      <c r="P1260" s="210"/>
      <c r="Q1260" s="210"/>
      <c r="R1260" s="210"/>
      <c r="S1260" s="210"/>
      <c r="T1260" s="210"/>
      <c r="U1260" s="210"/>
      <c r="V1260" s="210"/>
      <c r="W1260" s="210"/>
      <c r="X1260" s="210"/>
      <c r="Y1260" s="210"/>
      <c r="Z1260" s="210"/>
      <c r="AA1260" s="210"/>
      <c r="AB1260" s="210"/>
    </row>
    <row r="1261" spans="2:30">
      <c r="B1261" s="197" t="s">
        <v>966</v>
      </c>
      <c r="C1261" s="197"/>
      <c r="D1261" s="197"/>
      <c r="F1261" s="197" t="s">
        <v>214</v>
      </c>
      <c r="G1261" s="197"/>
      <c r="H1261" s="197"/>
      <c r="I1261" s="197"/>
      <c r="J1261" s="197" t="s">
        <v>967</v>
      </c>
      <c r="K1261" s="197"/>
      <c r="L1261" s="197"/>
      <c r="N1261" s="197" t="s">
        <v>968</v>
      </c>
      <c r="O1261" s="197"/>
      <c r="P1261" s="197"/>
      <c r="Q1261" s="197"/>
      <c r="R1261" s="197"/>
      <c r="S1261" s="197"/>
      <c r="T1261" s="197"/>
      <c r="U1261" s="197"/>
      <c r="V1261" s="197"/>
      <c r="W1261" s="197"/>
      <c r="X1261" s="197"/>
      <c r="Y1261" s="197"/>
      <c r="Z1261" s="197"/>
      <c r="AA1261" s="197"/>
      <c r="AC1261" s="209">
        <v>110.19</v>
      </c>
      <c r="AD1261" s="209"/>
    </row>
    <row r="1262" spans="2:30">
      <c r="C1262" s="63" t="s">
        <v>1</v>
      </c>
      <c r="G1262" s="63" t="s">
        <v>1</v>
      </c>
      <c r="K1262" s="63" t="s">
        <v>1</v>
      </c>
      <c r="O1262" s="210" t="s">
        <v>1164</v>
      </c>
      <c r="P1262" s="210"/>
      <c r="Q1262" s="210"/>
      <c r="R1262" s="210"/>
      <c r="S1262" s="210"/>
      <c r="T1262" s="210"/>
      <c r="U1262" s="210"/>
      <c r="V1262" s="210"/>
      <c r="W1262" s="210"/>
      <c r="X1262" s="210"/>
      <c r="Y1262" s="210"/>
      <c r="Z1262" s="210"/>
      <c r="AA1262" s="210"/>
      <c r="AB1262" s="210"/>
    </row>
    <row r="1263" spans="2:30">
      <c r="B1263" s="197" t="s">
        <v>1165</v>
      </c>
      <c r="C1263" s="197"/>
      <c r="D1263" s="197"/>
      <c r="F1263" s="197" t="s">
        <v>302</v>
      </c>
      <c r="G1263" s="197"/>
      <c r="H1263" s="197"/>
      <c r="I1263" s="197"/>
      <c r="J1263" s="197" t="s">
        <v>903</v>
      </c>
      <c r="K1263" s="197"/>
      <c r="L1263" s="197"/>
      <c r="N1263" s="197" t="s">
        <v>904</v>
      </c>
      <c r="O1263" s="197"/>
      <c r="P1263" s="197"/>
      <c r="Q1263" s="197"/>
      <c r="R1263" s="197"/>
      <c r="S1263" s="197"/>
      <c r="T1263" s="197"/>
      <c r="U1263" s="197"/>
      <c r="V1263" s="197"/>
      <c r="W1263" s="197"/>
      <c r="X1263" s="197"/>
      <c r="Y1263" s="197"/>
      <c r="Z1263" s="197"/>
      <c r="AA1263" s="197"/>
      <c r="AC1263" s="209">
        <v>82</v>
      </c>
      <c r="AD1263" s="209"/>
    </row>
    <row r="1264" spans="2:30">
      <c r="C1264" s="63" t="s">
        <v>1</v>
      </c>
      <c r="G1264" s="63" t="s">
        <v>1</v>
      </c>
      <c r="K1264" s="63" t="s">
        <v>1</v>
      </c>
      <c r="O1264" s="210" t="s">
        <v>1166</v>
      </c>
      <c r="P1264" s="210"/>
      <c r="Q1264" s="210"/>
      <c r="R1264" s="210"/>
      <c r="S1264" s="210"/>
      <c r="T1264" s="210"/>
      <c r="U1264" s="210"/>
      <c r="V1264" s="210"/>
      <c r="W1264" s="210"/>
      <c r="X1264" s="210"/>
      <c r="Y1264" s="210"/>
      <c r="Z1264" s="210"/>
      <c r="AA1264" s="210"/>
      <c r="AB1264" s="210"/>
      <c r="AC1264" s="214">
        <v>71.3</v>
      </c>
      <c r="AD1264" s="214"/>
    </row>
    <row r="1265" spans="2:30">
      <c r="C1265" s="63" t="s">
        <v>1</v>
      </c>
      <c r="G1265" s="63" t="s">
        <v>1</v>
      </c>
      <c r="K1265" s="63" t="s">
        <v>1</v>
      </c>
      <c r="O1265" s="210" t="s">
        <v>1167</v>
      </c>
      <c r="P1265" s="210"/>
      <c r="Q1265" s="210"/>
      <c r="R1265" s="210"/>
      <c r="S1265" s="210"/>
      <c r="T1265" s="210"/>
      <c r="U1265" s="210"/>
      <c r="V1265" s="210"/>
      <c r="W1265" s="210"/>
      <c r="X1265" s="210"/>
      <c r="Y1265" s="210"/>
      <c r="Z1265" s="210"/>
      <c r="AA1265" s="210"/>
      <c r="AB1265" s="210"/>
      <c r="AC1265" s="214">
        <v>10.7</v>
      </c>
      <c r="AD1265" s="214"/>
    </row>
    <row r="1266" spans="2:30">
      <c r="B1266" s="197" t="s">
        <v>984</v>
      </c>
      <c r="C1266" s="197"/>
      <c r="D1266" s="197"/>
      <c r="F1266" s="197" t="s">
        <v>302</v>
      </c>
      <c r="G1266" s="197"/>
      <c r="H1266" s="197"/>
      <c r="I1266" s="197"/>
      <c r="J1266" s="197" t="s">
        <v>985</v>
      </c>
      <c r="K1266" s="197"/>
      <c r="L1266" s="197"/>
      <c r="N1266" s="197" t="s">
        <v>986</v>
      </c>
      <c r="O1266" s="197"/>
      <c r="P1266" s="197"/>
      <c r="Q1266" s="197"/>
      <c r="R1266" s="197"/>
      <c r="S1266" s="197"/>
      <c r="T1266" s="197"/>
      <c r="U1266" s="197"/>
      <c r="V1266" s="197"/>
      <c r="W1266" s="197"/>
      <c r="X1266" s="197"/>
      <c r="Y1266" s="197"/>
      <c r="Z1266" s="197"/>
      <c r="AA1266" s="197"/>
      <c r="AC1266" s="209">
        <v>9415</v>
      </c>
      <c r="AD1266" s="209"/>
    </row>
    <row r="1267" spans="2:30">
      <c r="C1267" s="63" t="s">
        <v>1</v>
      </c>
      <c r="G1267" s="63" t="s">
        <v>1</v>
      </c>
      <c r="K1267" s="63" t="s">
        <v>1</v>
      </c>
      <c r="O1267" s="210" t="s">
        <v>1168</v>
      </c>
      <c r="P1267" s="210"/>
      <c r="Q1267" s="210"/>
      <c r="R1267" s="210"/>
      <c r="S1267" s="210"/>
      <c r="T1267" s="210"/>
      <c r="U1267" s="210"/>
      <c r="V1267" s="210"/>
      <c r="W1267" s="210"/>
      <c r="X1267" s="210"/>
      <c r="Y1267" s="210"/>
      <c r="Z1267" s="210"/>
      <c r="AA1267" s="210"/>
      <c r="AB1267" s="210"/>
    </row>
    <row r="1268" spans="2:30">
      <c r="B1268" s="197" t="s">
        <v>990</v>
      </c>
      <c r="C1268" s="197"/>
      <c r="D1268" s="197"/>
      <c r="F1268" s="197" t="s">
        <v>302</v>
      </c>
      <c r="G1268" s="197"/>
      <c r="H1268" s="197"/>
      <c r="I1268" s="197"/>
      <c r="J1268" s="197" t="s">
        <v>912</v>
      </c>
      <c r="K1268" s="197"/>
      <c r="L1268" s="197"/>
      <c r="N1268" s="197" t="s">
        <v>913</v>
      </c>
      <c r="O1268" s="197"/>
      <c r="P1268" s="197"/>
      <c r="Q1268" s="197"/>
      <c r="R1268" s="197"/>
      <c r="S1268" s="197"/>
      <c r="T1268" s="197"/>
      <c r="U1268" s="197"/>
      <c r="V1268" s="197"/>
      <c r="W1268" s="197"/>
      <c r="X1268" s="197"/>
      <c r="Y1268" s="197"/>
      <c r="Z1268" s="197"/>
      <c r="AA1268" s="197"/>
      <c r="AC1268" s="209">
        <v>454.89</v>
      </c>
      <c r="AD1268" s="209"/>
    </row>
    <row r="1269" spans="2:30">
      <c r="C1269" s="63" t="s">
        <v>1</v>
      </c>
      <c r="G1269" s="63" t="s">
        <v>1</v>
      </c>
      <c r="K1269" s="63" t="s">
        <v>1</v>
      </c>
      <c r="O1269" s="210" t="s">
        <v>991</v>
      </c>
      <c r="P1269" s="210"/>
      <c r="Q1269" s="210"/>
      <c r="R1269" s="210"/>
      <c r="S1269" s="210"/>
      <c r="T1269" s="210"/>
      <c r="U1269" s="210"/>
      <c r="V1269" s="210"/>
      <c r="W1269" s="210"/>
      <c r="X1269" s="210"/>
      <c r="Y1269" s="210"/>
      <c r="Z1269" s="210"/>
      <c r="AA1269" s="210"/>
      <c r="AB1269" s="210"/>
    </row>
    <row r="1270" spans="2:30">
      <c r="B1270" s="197" t="s">
        <v>999</v>
      </c>
      <c r="C1270" s="197"/>
      <c r="D1270" s="197"/>
      <c r="F1270" s="197" t="s">
        <v>405</v>
      </c>
      <c r="G1270" s="197"/>
      <c r="H1270" s="197"/>
      <c r="I1270" s="197"/>
      <c r="J1270" s="197" t="s">
        <v>1000</v>
      </c>
      <c r="K1270" s="197"/>
      <c r="L1270" s="197"/>
      <c r="N1270" s="197" t="s">
        <v>1001</v>
      </c>
      <c r="O1270" s="197"/>
      <c r="P1270" s="197"/>
      <c r="Q1270" s="197"/>
      <c r="R1270" s="197"/>
      <c r="S1270" s="197"/>
      <c r="T1270" s="197"/>
      <c r="U1270" s="197"/>
      <c r="V1270" s="197"/>
      <c r="W1270" s="197"/>
      <c r="X1270" s="197"/>
      <c r="Y1270" s="197"/>
      <c r="Z1270" s="197"/>
      <c r="AA1270" s="197"/>
      <c r="AC1270" s="209">
        <v>177.1</v>
      </c>
      <c r="AD1270" s="209"/>
    </row>
    <row r="1271" spans="2:30">
      <c r="C1271" s="63" t="s">
        <v>1</v>
      </c>
      <c r="G1271" s="63" t="s">
        <v>1</v>
      </c>
      <c r="K1271" s="63" t="s">
        <v>1</v>
      </c>
      <c r="O1271" s="210" t="s">
        <v>1003</v>
      </c>
      <c r="P1271" s="210"/>
      <c r="Q1271" s="210"/>
      <c r="R1271" s="210"/>
      <c r="S1271" s="210"/>
      <c r="T1271" s="210"/>
      <c r="U1271" s="210"/>
      <c r="V1271" s="210"/>
      <c r="W1271" s="210"/>
      <c r="X1271" s="210"/>
      <c r="Y1271" s="210"/>
      <c r="Z1271" s="210"/>
      <c r="AA1271" s="210"/>
      <c r="AB1271" s="210"/>
      <c r="AC1271" s="214">
        <v>51.7</v>
      </c>
      <c r="AD1271" s="214"/>
    </row>
    <row r="1272" spans="2:30">
      <c r="C1272" s="63" t="s">
        <v>1</v>
      </c>
      <c r="G1272" s="63" t="s">
        <v>1</v>
      </c>
      <c r="K1272" s="63" t="s">
        <v>1</v>
      </c>
      <c r="O1272" s="210" t="s">
        <v>1002</v>
      </c>
      <c r="P1272" s="210"/>
      <c r="Q1272" s="210"/>
      <c r="R1272" s="210"/>
      <c r="S1272" s="210"/>
      <c r="T1272" s="210"/>
      <c r="U1272" s="210"/>
      <c r="V1272" s="210"/>
      <c r="W1272" s="210"/>
      <c r="X1272" s="210"/>
      <c r="Y1272" s="210"/>
      <c r="Z1272" s="210"/>
      <c r="AA1272" s="210"/>
      <c r="AB1272" s="210"/>
      <c r="AC1272" s="214">
        <v>125.4</v>
      </c>
      <c r="AD1272" s="214"/>
    </row>
    <row r="1273" spans="2:30">
      <c r="B1273" s="197" t="s">
        <v>1032</v>
      </c>
      <c r="C1273" s="197"/>
      <c r="D1273" s="197"/>
      <c r="F1273" s="197" t="s">
        <v>405</v>
      </c>
      <c r="G1273" s="197"/>
      <c r="H1273" s="197"/>
      <c r="I1273" s="197"/>
      <c r="J1273" s="197" t="s">
        <v>1033</v>
      </c>
      <c r="K1273" s="197"/>
      <c r="L1273" s="197"/>
      <c r="N1273" s="197" t="s">
        <v>1034</v>
      </c>
      <c r="O1273" s="197"/>
      <c r="P1273" s="197"/>
      <c r="Q1273" s="197"/>
      <c r="R1273" s="197"/>
      <c r="S1273" s="197"/>
      <c r="T1273" s="197"/>
      <c r="U1273" s="197"/>
      <c r="V1273" s="197"/>
      <c r="W1273" s="197"/>
      <c r="X1273" s="197"/>
      <c r="Y1273" s="197"/>
      <c r="Z1273" s="197"/>
      <c r="AA1273" s="197"/>
      <c r="AC1273" s="209">
        <v>648</v>
      </c>
      <c r="AD1273" s="209"/>
    </row>
    <row r="1274" spans="2:30">
      <c r="C1274" s="63" t="s">
        <v>1</v>
      </c>
      <c r="G1274" s="63" t="s">
        <v>1</v>
      </c>
      <c r="K1274" s="63" t="s">
        <v>1</v>
      </c>
      <c r="O1274" s="210" t="s">
        <v>1169</v>
      </c>
      <c r="P1274" s="210"/>
      <c r="Q1274" s="210"/>
      <c r="R1274" s="210"/>
      <c r="S1274" s="210"/>
      <c r="T1274" s="210"/>
      <c r="U1274" s="210"/>
      <c r="V1274" s="210"/>
      <c r="W1274" s="210"/>
      <c r="X1274" s="210"/>
      <c r="Y1274" s="210"/>
      <c r="Z1274" s="210"/>
      <c r="AA1274" s="210"/>
      <c r="AB1274" s="210"/>
    </row>
    <row r="1275" spans="2:30">
      <c r="B1275" s="197" t="s">
        <v>1048</v>
      </c>
      <c r="C1275" s="197"/>
      <c r="D1275" s="197"/>
      <c r="F1275" s="197" t="s">
        <v>52</v>
      </c>
      <c r="G1275" s="197"/>
      <c r="H1275" s="197"/>
      <c r="I1275" s="197"/>
      <c r="J1275" s="197" t="s">
        <v>1049</v>
      </c>
      <c r="K1275" s="197"/>
      <c r="L1275" s="197"/>
      <c r="N1275" s="197" t="s">
        <v>1050</v>
      </c>
      <c r="O1275" s="197"/>
      <c r="P1275" s="197"/>
      <c r="Q1275" s="197"/>
      <c r="R1275" s="197"/>
      <c r="S1275" s="197"/>
      <c r="T1275" s="197"/>
      <c r="U1275" s="197"/>
      <c r="V1275" s="197"/>
      <c r="W1275" s="197"/>
      <c r="X1275" s="197"/>
      <c r="Y1275" s="197"/>
      <c r="Z1275" s="197"/>
      <c r="AA1275" s="197"/>
      <c r="AC1275" s="209">
        <v>63.53</v>
      </c>
      <c r="AD1275" s="209"/>
    </row>
    <row r="1276" spans="2:30">
      <c r="C1276" s="63" t="s">
        <v>1</v>
      </c>
      <c r="G1276" s="63" t="s">
        <v>1</v>
      </c>
      <c r="K1276" s="63" t="s">
        <v>1</v>
      </c>
      <c r="O1276" s="210" t="s">
        <v>1170</v>
      </c>
      <c r="P1276" s="210"/>
      <c r="Q1276" s="210"/>
      <c r="R1276" s="210"/>
      <c r="S1276" s="210"/>
      <c r="T1276" s="210"/>
      <c r="U1276" s="210"/>
      <c r="V1276" s="210"/>
      <c r="W1276" s="210"/>
      <c r="X1276" s="210"/>
      <c r="Y1276" s="210"/>
      <c r="Z1276" s="210"/>
      <c r="AA1276" s="210"/>
      <c r="AB1276" s="210"/>
      <c r="AC1276" s="214">
        <v>23.53</v>
      </c>
      <c r="AD1276" s="214"/>
    </row>
    <row r="1277" spans="2:30">
      <c r="C1277" s="63" t="s">
        <v>1</v>
      </c>
      <c r="G1277" s="63" t="s">
        <v>1</v>
      </c>
      <c r="K1277" s="63" t="s">
        <v>1</v>
      </c>
      <c r="O1277" s="210" t="s">
        <v>1170</v>
      </c>
      <c r="P1277" s="210"/>
      <c r="Q1277" s="210"/>
      <c r="R1277" s="210"/>
      <c r="S1277" s="210"/>
      <c r="T1277" s="210"/>
      <c r="U1277" s="210"/>
      <c r="V1277" s="210"/>
      <c r="W1277" s="210"/>
      <c r="X1277" s="210"/>
      <c r="Y1277" s="210"/>
      <c r="Z1277" s="210"/>
      <c r="AA1277" s="210"/>
      <c r="AB1277" s="210"/>
      <c r="AC1277" s="214">
        <v>10</v>
      </c>
      <c r="AD1277" s="214"/>
    </row>
    <row r="1278" spans="2:30">
      <c r="C1278" s="63" t="s">
        <v>1</v>
      </c>
      <c r="G1278" s="63" t="s">
        <v>1</v>
      </c>
      <c r="K1278" s="63" t="s">
        <v>1</v>
      </c>
      <c r="O1278" s="210" t="s">
        <v>1170</v>
      </c>
      <c r="P1278" s="210"/>
      <c r="Q1278" s="210"/>
      <c r="R1278" s="210"/>
      <c r="S1278" s="210"/>
      <c r="T1278" s="210"/>
      <c r="U1278" s="210"/>
      <c r="V1278" s="210"/>
      <c r="W1278" s="210"/>
      <c r="X1278" s="210"/>
      <c r="Y1278" s="210"/>
      <c r="Z1278" s="210"/>
      <c r="AA1278" s="210"/>
      <c r="AB1278" s="210"/>
      <c r="AC1278" s="214">
        <v>30</v>
      </c>
      <c r="AD1278" s="214"/>
    </row>
    <row r="1279" spans="2:30" ht="15.75" customHeight="1"/>
    <row r="1280" spans="2:30" ht="12" customHeight="1"/>
    <row r="1281" spans="1:30" ht="13.5" customHeight="1">
      <c r="A1281" s="195" t="s">
        <v>115</v>
      </c>
      <c r="B1281" s="195"/>
      <c r="C1281" s="195"/>
      <c r="D1281" s="195"/>
      <c r="E1281" s="195"/>
      <c r="F1281" s="195"/>
      <c r="G1281" s="195"/>
      <c r="H1281" s="195"/>
      <c r="I1281" s="195"/>
      <c r="J1281" s="195"/>
      <c r="K1281" s="195"/>
      <c r="L1281" s="195"/>
      <c r="M1281" s="195"/>
      <c r="R1281" s="196" t="s">
        <v>1171</v>
      </c>
      <c r="S1281" s="196"/>
      <c r="T1281" s="196"/>
      <c r="U1281" s="196"/>
      <c r="V1281" s="196"/>
      <c r="W1281" s="196"/>
      <c r="X1281" s="196"/>
      <c r="Y1281" s="196"/>
      <c r="Z1281" s="196"/>
      <c r="AA1281" s="196"/>
      <c r="AB1281" s="196"/>
      <c r="AC1281" s="196"/>
      <c r="AD1281" s="196"/>
    </row>
    <row r="1282" spans="1:30" ht="25.5" customHeight="1">
      <c r="C1282" s="201" t="s">
        <v>35</v>
      </c>
      <c r="D1282" s="201"/>
      <c r="E1282" s="201"/>
      <c r="F1282" s="201"/>
      <c r="G1282" s="201"/>
      <c r="H1282" s="201"/>
      <c r="I1282" s="201"/>
      <c r="J1282" s="201"/>
      <c r="K1282" s="201"/>
      <c r="L1282" s="201"/>
      <c r="M1282" s="201"/>
      <c r="N1282" s="201"/>
      <c r="O1282" s="201"/>
      <c r="P1282" s="201"/>
      <c r="Q1282" s="201"/>
      <c r="R1282" s="201"/>
      <c r="S1282" s="201"/>
      <c r="T1282" s="201"/>
      <c r="U1282" s="201"/>
      <c r="V1282" s="201"/>
      <c r="W1282" s="201"/>
      <c r="X1282" s="201"/>
      <c r="Y1282" s="201"/>
      <c r="Z1282" s="201"/>
      <c r="AA1282" s="201"/>
      <c r="AB1282" s="201"/>
      <c r="AC1282" s="201"/>
    </row>
    <row r="1283" spans="1:30" ht="7.5" customHeight="1"/>
    <row r="1284" spans="1:30" ht="18.75" customHeight="1">
      <c r="I1284" s="215" t="s">
        <v>36</v>
      </c>
      <c r="J1284" s="215"/>
      <c r="K1284" s="215"/>
      <c r="L1284" s="215"/>
      <c r="M1284" s="215"/>
      <c r="N1284" s="215"/>
      <c r="O1284" s="215"/>
      <c r="P1284" s="215"/>
      <c r="S1284" s="216" t="s">
        <v>37</v>
      </c>
      <c r="T1284" s="216"/>
      <c r="U1284" s="216"/>
      <c r="V1284" s="216"/>
      <c r="W1284" s="216"/>
      <c r="X1284" s="216"/>
      <c r="Y1284" s="216"/>
    </row>
    <row r="1285" spans="1:30" ht="6.75" customHeight="1"/>
    <row r="1286" spans="1:30" ht="14.25" customHeight="1">
      <c r="A1286" s="211" t="s">
        <v>1160</v>
      </c>
      <c r="B1286" s="211"/>
      <c r="C1286" s="211"/>
      <c r="D1286" s="211"/>
      <c r="E1286" s="211"/>
      <c r="F1286" s="211"/>
      <c r="G1286" s="211"/>
      <c r="H1286" s="211"/>
      <c r="I1286" s="211"/>
      <c r="J1286" s="211"/>
      <c r="K1286" s="211"/>
      <c r="L1286" s="211"/>
      <c r="M1286" s="211"/>
      <c r="N1286" s="211"/>
      <c r="O1286" s="211"/>
    </row>
    <row r="1287" spans="1:30">
      <c r="B1287" s="212" t="s">
        <v>39</v>
      </c>
      <c r="C1287" s="212"/>
      <c r="D1287" s="212"/>
      <c r="F1287" s="212" t="s">
        <v>40</v>
      </c>
      <c r="G1287" s="212"/>
      <c r="H1287" s="212"/>
      <c r="I1287" s="212"/>
      <c r="J1287" s="212" t="s">
        <v>41</v>
      </c>
      <c r="K1287" s="212"/>
      <c r="L1287" s="212"/>
      <c r="N1287" s="212" t="s">
        <v>42</v>
      </c>
      <c r="O1287" s="212"/>
      <c r="P1287" s="212"/>
      <c r="Q1287" s="212"/>
      <c r="R1287" s="212"/>
      <c r="S1287" s="212"/>
      <c r="T1287" s="212"/>
      <c r="U1287" s="212"/>
      <c r="V1287" s="212"/>
      <c r="W1287" s="212"/>
      <c r="X1287" s="212"/>
      <c r="Y1287" s="212"/>
      <c r="Z1287" s="212"/>
      <c r="AA1287" s="212"/>
      <c r="AC1287" s="213" t="s">
        <v>43</v>
      </c>
      <c r="AD1287" s="213"/>
    </row>
    <row r="1288" spans="1:30">
      <c r="B1288" s="197" t="s">
        <v>672</v>
      </c>
      <c r="C1288" s="197"/>
      <c r="D1288" s="197"/>
      <c r="F1288" s="197" t="s">
        <v>214</v>
      </c>
      <c r="G1288" s="197"/>
      <c r="H1288" s="197"/>
      <c r="I1288" s="197"/>
      <c r="J1288" s="197" t="s">
        <v>548</v>
      </c>
      <c r="K1288" s="197"/>
      <c r="L1288" s="197"/>
      <c r="N1288" s="197" t="s">
        <v>549</v>
      </c>
      <c r="O1288" s="197"/>
      <c r="P1288" s="197"/>
      <c r="Q1288" s="197"/>
      <c r="R1288" s="197"/>
      <c r="S1288" s="197"/>
      <c r="T1288" s="197"/>
      <c r="U1288" s="197"/>
      <c r="V1288" s="197"/>
      <c r="W1288" s="197"/>
      <c r="X1288" s="197"/>
      <c r="Y1288" s="197"/>
      <c r="Z1288" s="197"/>
      <c r="AA1288" s="197"/>
      <c r="AC1288" s="209">
        <v>1080.8</v>
      </c>
      <c r="AD1288" s="209"/>
    </row>
    <row r="1289" spans="1:30">
      <c r="C1289" s="63" t="s">
        <v>1</v>
      </c>
      <c r="G1289" s="63" t="s">
        <v>1</v>
      </c>
      <c r="K1289" s="63" t="s">
        <v>1</v>
      </c>
      <c r="O1289" s="210" t="s">
        <v>1172</v>
      </c>
      <c r="P1289" s="210"/>
      <c r="Q1289" s="210"/>
      <c r="R1289" s="210"/>
      <c r="S1289" s="210"/>
      <c r="T1289" s="210"/>
      <c r="U1289" s="210"/>
      <c r="V1289" s="210"/>
      <c r="W1289" s="210"/>
      <c r="X1289" s="210"/>
      <c r="Y1289" s="210"/>
      <c r="Z1289" s="210"/>
      <c r="AA1289" s="210"/>
      <c r="AB1289" s="210"/>
      <c r="AC1289" s="214">
        <v>280.99</v>
      </c>
      <c r="AD1289" s="214"/>
    </row>
    <row r="1290" spans="1:30">
      <c r="C1290" s="63" t="s">
        <v>1</v>
      </c>
      <c r="G1290" s="63" t="s">
        <v>1</v>
      </c>
      <c r="K1290" s="63" t="s">
        <v>1</v>
      </c>
      <c r="O1290" s="210" t="s">
        <v>1173</v>
      </c>
      <c r="P1290" s="210"/>
      <c r="Q1290" s="210"/>
      <c r="R1290" s="210"/>
      <c r="S1290" s="210"/>
      <c r="T1290" s="210"/>
      <c r="U1290" s="210"/>
      <c r="V1290" s="210"/>
      <c r="W1290" s="210"/>
      <c r="X1290" s="210"/>
      <c r="Y1290" s="210"/>
      <c r="Z1290" s="210"/>
      <c r="AA1290" s="210"/>
      <c r="AB1290" s="210"/>
      <c r="AC1290" s="214">
        <v>139.99</v>
      </c>
      <c r="AD1290" s="214"/>
    </row>
    <row r="1291" spans="1:30">
      <c r="C1291" s="63" t="s">
        <v>1</v>
      </c>
      <c r="G1291" s="63" t="s">
        <v>1</v>
      </c>
      <c r="K1291" s="63" t="s">
        <v>1</v>
      </c>
      <c r="O1291" s="210" t="s">
        <v>1174</v>
      </c>
      <c r="P1291" s="210"/>
      <c r="Q1291" s="210"/>
      <c r="R1291" s="210"/>
      <c r="S1291" s="210"/>
      <c r="T1291" s="210"/>
      <c r="U1291" s="210"/>
      <c r="V1291" s="210"/>
      <c r="W1291" s="210"/>
      <c r="X1291" s="210"/>
      <c r="Y1291" s="210"/>
      <c r="Z1291" s="210"/>
      <c r="AA1291" s="210"/>
      <c r="AB1291" s="210"/>
      <c r="AC1291" s="214">
        <v>31.36</v>
      </c>
      <c r="AD1291" s="214"/>
    </row>
    <row r="1292" spans="1:30">
      <c r="C1292" s="63" t="s">
        <v>1</v>
      </c>
      <c r="G1292" s="63" t="s">
        <v>1</v>
      </c>
      <c r="K1292" s="63" t="s">
        <v>1</v>
      </c>
      <c r="O1292" s="210" t="s">
        <v>1175</v>
      </c>
      <c r="P1292" s="210"/>
      <c r="Q1292" s="210"/>
      <c r="R1292" s="210"/>
      <c r="S1292" s="210"/>
      <c r="T1292" s="210"/>
      <c r="U1292" s="210"/>
      <c r="V1292" s="210"/>
      <c r="W1292" s="210"/>
      <c r="X1292" s="210"/>
      <c r="Y1292" s="210"/>
      <c r="Z1292" s="210"/>
      <c r="AA1292" s="210"/>
      <c r="AB1292" s="210"/>
      <c r="AC1292" s="214">
        <v>42.12</v>
      </c>
      <c r="AD1292" s="214"/>
    </row>
    <row r="1293" spans="1:30">
      <c r="C1293" s="63" t="s">
        <v>1</v>
      </c>
      <c r="G1293" s="63" t="s">
        <v>1</v>
      </c>
      <c r="K1293" s="63" t="s">
        <v>1</v>
      </c>
      <c r="O1293" s="210" t="s">
        <v>1176</v>
      </c>
      <c r="P1293" s="210"/>
      <c r="Q1293" s="210"/>
      <c r="R1293" s="210"/>
      <c r="S1293" s="210"/>
      <c r="T1293" s="210"/>
      <c r="U1293" s="210"/>
      <c r="V1293" s="210"/>
      <c r="W1293" s="210"/>
      <c r="X1293" s="210"/>
      <c r="Y1293" s="210"/>
      <c r="Z1293" s="210"/>
      <c r="AA1293" s="210"/>
      <c r="AB1293" s="210"/>
      <c r="AC1293" s="214">
        <v>135.99</v>
      </c>
      <c r="AD1293" s="214"/>
    </row>
    <row r="1294" spans="1:30">
      <c r="C1294" s="63" t="s">
        <v>1</v>
      </c>
      <c r="G1294" s="63" t="s">
        <v>1</v>
      </c>
      <c r="K1294" s="63" t="s">
        <v>1</v>
      </c>
      <c r="O1294" s="210" t="s">
        <v>1177</v>
      </c>
      <c r="P1294" s="210"/>
      <c r="Q1294" s="210"/>
      <c r="R1294" s="210"/>
      <c r="S1294" s="210"/>
      <c r="T1294" s="210"/>
      <c r="U1294" s="210"/>
      <c r="V1294" s="210"/>
      <c r="W1294" s="210"/>
      <c r="X1294" s="210"/>
      <c r="Y1294" s="210"/>
      <c r="Z1294" s="210"/>
      <c r="AA1294" s="210"/>
      <c r="AB1294" s="210"/>
      <c r="AC1294" s="214">
        <v>79.989999999999995</v>
      </c>
      <c r="AD1294" s="214"/>
    </row>
    <row r="1295" spans="1:30">
      <c r="C1295" s="63" t="s">
        <v>1</v>
      </c>
      <c r="G1295" s="63" t="s">
        <v>1</v>
      </c>
      <c r="K1295" s="63" t="s">
        <v>1</v>
      </c>
      <c r="O1295" s="210" t="s">
        <v>1178</v>
      </c>
      <c r="P1295" s="210"/>
      <c r="Q1295" s="210"/>
      <c r="R1295" s="210"/>
      <c r="S1295" s="210"/>
      <c r="T1295" s="210"/>
      <c r="U1295" s="210"/>
      <c r="V1295" s="210"/>
      <c r="W1295" s="210"/>
      <c r="X1295" s="210"/>
      <c r="Y1295" s="210"/>
      <c r="Z1295" s="210"/>
      <c r="AA1295" s="210"/>
      <c r="AB1295" s="210"/>
      <c r="AC1295" s="214">
        <v>11.23</v>
      </c>
      <c r="AD1295" s="214"/>
    </row>
    <row r="1296" spans="1:30">
      <c r="C1296" s="63" t="s">
        <v>1</v>
      </c>
      <c r="G1296" s="63" t="s">
        <v>1</v>
      </c>
      <c r="K1296" s="63" t="s">
        <v>1</v>
      </c>
      <c r="O1296" s="210" t="s">
        <v>1179</v>
      </c>
      <c r="P1296" s="210"/>
      <c r="Q1296" s="210"/>
      <c r="R1296" s="210"/>
      <c r="S1296" s="210"/>
      <c r="T1296" s="210"/>
      <c r="U1296" s="210"/>
      <c r="V1296" s="210"/>
      <c r="W1296" s="210"/>
      <c r="X1296" s="210"/>
      <c r="Y1296" s="210"/>
      <c r="Z1296" s="210"/>
      <c r="AA1296" s="210"/>
      <c r="AB1296" s="210"/>
      <c r="AC1296" s="214">
        <v>209.99</v>
      </c>
      <c r="AD1296" s="214"/>
    </row>
    <row r="1297" spans="2:30">
      <c r="C1297" s="63" t="s">
        <v>1</v>
      </c>
      <c r="G1297" s="63" t="s">
        <v>1</v>
      </c>
      <c r="K1297" s="63" t="s">
        <v>1</v>
      </c>
      <c r="O1297" s="210" t="s">
        <v>1180</v>
      </c>
      <c r="P1297" s="210"/>
      <c r="Q1297" s="210"/>
      <c r="R1297" s="210"/>
      <c r="S1297" s="210"/>
      <c r="T1297" s="210"/>
      <c r="U1297" s="210"/>
      <c r="V1297" s="210"/>
      <c r="W1297" s="210"/>
      <c r="X1297" s="210"/>
      <c r="Y1297" s="210"/>
      <c r="Z1297" s="210"/>
      <c r="AA1297" s="210"/>
      <c r="AB1297" s="210"/>
      <c r="AC1297" s="214">
        <v>97.36</v>
      </c>
      <c r="AD1297" s="214"/>
    </row>
    <row r="1298" spans="2:30">
      <c r="C1298" s="63" t="s">
        <v>1</v>
      </c>
      <c r="G1298" s="63" t="s">
        <v>1</v>
      </c>
      <c r="K1298" s="63" t="s">
        <v>1</v>
      </c>
      <c r="O1298" s="210" t="s">
        <v>1181</v>
      </c>
      <c r="P1298" s="210"/>
      <c r="Q1298" s="210"/>
      <c r="R1298" s="210"/>
      <c r="S1298" s="210"/>
      <c r="T1298" s="210"/>
      <c r="U1298" s="210"/>
      <c r="V1298" s="210"/>
      <c r="W1298" s="210"/>
      <c r="X1298" s="210"/>
      <c r="Y1298" s="210"/>
      <c r="Z1298" s="210"/>
      <c r="AA1298" s="210"/>
      <c r="AB1298" s="210"/>
      <c r="AC1298" s="214">
        <v>51.78</v>
      </c>
      <c r="AD1298" s="214"/>
    </row>
    <row r="1299" spans="2:30">
      <c r="B1299" s="197" t="s">
        <v>1182</v>
      </c>
      <c r="C1299" s="197"/>
      <c r="D1299" s="197"/>
      <c r="F1299" s="197" t="s">
        <v>214</v>
      </c>
      <c r="G1299" s="197"/>
      <c r="H1299" s="197"/>
      <c r="I1299" s="197"/>
      <c r="J1299" s="197" t="s">
        <v>1183</v>
      </c>
      <c r="K1299" s="197"/>
      <c r="L1299" s="197"/>
      <c r="N1299" s="197" t="s">
        <v>1184</v>
      </c>
      <c r="O1299" s="197"/>
      <c r="P1299" s="197"/>
      <c r="Q1299" s="197"/>
      <c r="R1299" s="197"/>
      <c r="S1299" s="197"/>
      <c r="T1299" s="197"/>
      <c r="U1299" s="197"/>
      <c r="V1299" s="197"/>
      <c r="W1299" s="197"/>
      <c r="X1299" s="197"/>
      <c r="Y1299" s="197"/>
      <c r="Z1299" s="197"/>
      <c r="AA1299" s="197"/>
      <c r="AC1299" s="209">
        <v>4070</v>
      </c>
      <c r="AD1299" s="209"/>
    </row>
    <row r="1300" spans="2:30">
      <c r="C1300" s="63" t="s">
        <v>1</v>
      </c>
      <c r="G1300" s="63" t="s">
        <v>1</v>
      </c>
      <c r="K1300" s="63" t="s">
        <v>1</v>
      </c>
      <c r="O1300" s="210" t="s">
        <v>1185</v>
      </c>
      <c r="P1300" s="210"/>
      <c r="Q1300" s="210"/>
      <c r="R1300" s="210"/>
      <c r="S1300" s="210"/>
      <c r="T1300" s="210"/>
      <c r="U1300" s="210"/>
      <c r="V1300" s="210"/>
      <c r="W1300" s="210"/>
      <c r="X1300" s="210"/>
      <c r="Y1300" s="210"/>
      <c r="Z1300" s="210"/>
      <c r="AA1300" s="210"/>
      <c r="AB1300" s="210"/>
      <c r="AC1300" s="214">
        <v>2035</v>
      </c>
      <c r="AD1300" s="214"/>
    </row>
    <row r="1301" spans="2:30">
      <c r="C1301" s="63" t="s">
        <v>1</v>
      </c>
      <c r="G1301" s="63" t="s">
        <v>1</v>
      </c>
      <c r="K1301" s="63" t="s">
        <v>1</v>
      </c>
      <c r="O1301" s="210" t="s">
        <v>1185</v>
      </c>
      <c r="P1301" s="210"/>
      <c r="Q1301" s="210"/>
      <c r="R1301" s="210"/>
      <c r="S1301" s="210"/>
      <c r="T1301" s="210"/>
      <c r="U1301" s="210"/>
      <c r="V1301" s="210"/>
      <c r="W1301" s="210"/>
      <c r="X1301" s="210"/>
      <c r="Y1301" s="210"/>
      <c r="Z1301" s="210"/>
      <c r="AA1301" s="210"/>
      <c r="AB1301" s="210"/>
      <c r="AC1301" s="214">
        <v>2035</v>
      </c>
      <c r="AD1301" s="214"/>
    </row>
    <row r="1302" spans="2:30">
      <c r="B1302" s="197" t="s">
        <v>1186</v>
      </c>
      <c r="C1302" s="197"/>
      <c r="D1302" s="197"/>
      <c r="F1302" s="197" t="s">
        <v>214</v>
      </c>
      <c r="G1302" s="197"/>
      <c r="H1302" s="197"/>
      <c r="I1302" s="197"/>
      <c r="J1302" s="197" t="s">
        <v>1082</v>
      </c>
      <c r="K1302" s="197"/>
      <c r="L1302" s="197"/>
      <c r="N1302" s="197" t="s">
        <v>1083</v>
      </c>
      <c r="O1302" s="197"/>
      <c r="P1302" s="197"/>
      <c r="Q1302" s="197"/>
      <c r="R1302" s="197"/>
      <c r="S1302" s="197"/>
      <c r="T1302" s="197"/>
      <c r="U1302" s="197"/>
      <c r="V1302" s="197"/>
      <c r="W1302" s="197"/>
      <c r="X1302" s="197"/>
      <c r="Y1302" s="197"/>
      <c r="Z1302" s="197"/>
      <c r="AA1302" s="197"/>
      <c r="AC1302" s="209">
        <v>5760.63</v>
      </c>
      <c r="AD1302" s="209"/>
    </row>
    <row r="1303" spans="2:30">
      <c r="C1303" s="63" t="s">
        <v>1</v>
      </c>
      <c r="G1303" s="63" t="s">
        <v>1</v>
      </c>
      <c r="K1303" s="63" t="s">
        <v>1</v>
      </c>
      <c r="O1303" s="210" t="s">
        <v>1187</v>
      </c>
      <c r="P1303" s="210"/>
      <c r="Q1303" s="210"/>
      <c r="R1303" s="210"/>
      <c r="S1303" s="210"/>
      <c r="T1303" s="210"/>
      <c r="U1303" s="210"/>
      <c r="V1303" s="210"/>
      <c r="W1303" s="210"/>
      <c r="X1303" s="210"/>
      <c r="Y1303" s="210"/>
      <c r="Z1303" s="210"/>
      <c r="AA1303" s="210"/>
      <c r="AB1303" s="210"/>
      <c r="AC1303" s="214">
        <v>1920.21</v>
      </c>
      <c r="AD1303" s="214"/>
    </row>
    <row r="1304" spans="2:30">
      <c r="C1304" s="63" t="s">
        <v>1</v>
      </c>
      <c r="G1304" s="63" t="s">
        <v>1</v>
      </c>
      <c r="K1304" s="63" t="s">
        <v>1</v>
      </c>
      <c r="O1304" s="210" t="s">
        <v>1187</v>
      </c>
      <c r="P1304" s="210"/>
      <c r="Q1304" s="210"/>
      <c r="R1304" s="210"/>
      <c r="S1304" s="210"/>
      <c r="T1304" s="210"/>
      <c r="U1304" s="210"/>
      <c r="V1304" s="210"/>
      <c r="W1304" s="210"/>
      <c r="X1304" s="210"/>
      <c r="Y1304" s="210"/>
      <c r="Z1304" s="210"/>
      <c r="AA1304" s="210"/>
      <c r="AB1304" s="210"/>
      <c r="AC1304" s="214">
        <v>1920.21</v>
      </c>
      <c r="AD1304" s="214"/>
    </row>
    <row r="1305" spans="2:30">
      <c r="C1305" s="63" t="s">
        <v>1</v>
      </c>
      <c r="G1305" s="63" t="s">
        <v>1</v>
      </c>
      <c r="K1305" s="63" t="s">
        <v>1</v>
      </c>
      <c r="O1305" s="210" t="s">
        <v>1187</v>
      </c>
      <c r="P1305" s="210"/>
      <c r="Q1305" s="210"/>
      <c r="R1305" s="210"/>
      <c r="S1305" s="210"/>
      <c r="T1305" s="210"/>
      <c r="U1305" s="210"/>
      <c r="V1305" s="210"/>
      <c r="W1305" s="210"/>
      <c r="X1305" s="210"/>
      <c r="Y1305" s="210"/>
      <c r="Z1305" s="210"/>
      <c r="AA1305" s="210"/>
      <c r="AB1305" s="210"/>
      <c r="AC1305" s="214">
        <v>1920.21</v>
      </c>
      <c r="AD1305" s="214"/>
    </row>
    <row r="1306" spans="2:30">
      <c r="B1306" s="197" t="s">
        <v>1188</v>
      </c>
      <c r="C1306" s="197"/>
      <c r="D1306" s="197"/>
      <c r="F1306" s="197" t="s">
        <v>214</v>
      </c>
      <c r="G1306" s="197"/>
      <c r="H1306" s="197"/>
      <c r="I1306" s="197"/>
      <c r="J1306" s="197" t="s">
        <v>1189</v>
      </c>
      <c r="K1306" s="197"/>
      <c r="L1306" s="197"/>
      <c r="N1306" s="197" t="s">
        <v>1190</v>
      </c>
      <c r="O1306" s="197"/>
      <c r="P1306" s="197"/>
      <c r="Q1306" s="197"/>
      <c r="R1306" s="197"/>
      <c r="S1306" s="197"/>
      <c r="T1306" s="197"/>
      <c r="U1306" s="197"/>
      <c r="V1306" s="197"/>
      <c r="W1306" s="197"/>
      <c r="X1306" s="197"/>
      <c r="Y1306" s="197"/>
      <c r="Z1306" s="197"/>
      <c r="AA1306" s="197"/>
      <c r="AC1306" s="209">
        <v>114.24</v>
      </c>
      <c r="AD1306" s="209"/>
    </row>
    <row r="1307" spans="2:30">
      <c r="C1307" s="63" t="s">
        <v>1</v>
      </c>
      <c r="G1307" s="63" t="s">
        <v>1</v>
      </c>
      <c r="K1307" s="63" t="s">
        <v>1</v>
      </c>
      <c r="O1307" s="210" t="s">
        <v>653</v>
      </c>
      <c r="P1307" s="210"/>
      <c r="Q1307" s="210"/>
      <c r="R1307" s="210"/>
      <c r="S1307" s="210"/>
      <c r="T1307" s="210"/>
      <c r="U1307" s="210"/>
      <c r="V1307" s="210"/>
      <c r="W1307" s="210"/>
      <c r="X1307" s="210"/>
      <c r="Y1307" s="210"/>
      <c r="Z1307" s="210"/>
      <c r="AA1307" s="210"/>
      <c r="AB1307" s="210"/>
      <c r="AC1307" s="214">
        <v>17.920000000000002</v>
      </c>
      <c r="AD1307" s="214"/>
    </row>
    <row r="1308" spans="2:30">
      <c r="C1308" s="63" t="s">
        <v>1</v>
      </c>
      <c r="G1308" s="63" t="s">
        <v>1</v>
      </c>
      <c r="K1308" s="63" t="s">
        <v>1</v>
      </c>
      <c r="O1308" s="210" t="s">
        <v>652</v>
      </c>
      <c r="P1308" s="210"/>
      <c r="Q1308" s="210"/>
      <c r="R1308" s="210"/>
      <c r="S1308" s="210"/>
      <c r="T1308" s="210"/>
      <c r="U1308" s="210"/>
      <c r="V1308" s="210"/>
      <c r="W1308" s="210"/>
      <c r="X1308" s="210"/>
      <c r="Y1308" s="210"/>
      <c r="Z1308" s="210"/>
      <c r="AA1308" s="210"/>
      <c r="AB1308" s="210"/>
      <c r="AC1308" s="214">
        <v>96.32</v>
      </c>
      <c r="AD1308" s="214"/>
    </row>
    <row r="1309" spans="2:30">
      <c r="B1309" s="197" t="s">
        <v>1069</v>
      </c>
      <c r="C1309" s="197"/>
      <c r="D1309" s="197"/>
      <c r="F1309" s="197" t="s">
        <v>214</v>
      </c>
      <c r="G1309" s="197"/>
      <c r="H1309" s="197"/>
      <c r="I1309" s="197"/>
      <c r="J1309" s="197" t="s">
        <v>1070</v>
      </c>
      <c r="K1309" s="197"/>
      <c r="L1309" s="197"/>
      <c r="N1309" s="197" t="s">
        <v>1071</v>
      </c>
      <c r="O1309" s="197"/>
      <c r="P1309" s="197"/>
      <c r="Q1309" s="197"/>
      <c r="R1309" s="197"/>
      <c r="S1309" s="197"/>
      <c r="T1309" s="197"/>
      <c r="U1309" s="197"/>
      <c r="V1309" s="197"/>
      <c r="W1309" s="197"/>
      <c r="X1309" s="197"/>
      <c r="Y1309" s="197"/>
      <c r="Z1309" s="197"/>
      <c r="AA1309" s="197"/>
      <c r="AC1309" s="209">
        <v>22.2</v>
      </c>
      <c r="AD1309" s="209"/>
    </row>
    <row r="1310" spans="2:30">
      <c r="C1310" s="63" t="s">
        <v>1</v>
      </c>
      <c r="G1310" s="63" t="s">
        <v>1</v>
      </c>
      <c r="K1310" s="63" t="s">
        <v>1</v>
      </c>
      <c r="O1310" s="210" t="s">
        <v>731</v>
      </c>
      <c r="P1310" s="210"/>
      <c r="Q1310" s="210"/>
      <c r="R1310" s="210"/>
      <c r="S1310" s="210"/>
      <c r="T1310" s="210"/>
      <c r="U1310" s="210"/>
      <c r="V1310" s="210"/>
      <c r="W1310" s="210"/>
      <c r="X1310" s="210"/>
      <c r="Y1310" s="210"/>
      <c r="Z1310" s="210"/>
      <c r="AA1310" s="210"/>
      <c r="AB1310" s="210"/>
      <c r="AC1310" s="214">
        <v>11.1</v>
      </c>
      <c r="AD1310" s="214"/>
    </row>
    <row r="1311" spans="2:30">
      <c r="C1311" s="63" t="s">
        <v>1</v>
      </c>
      <c r="G1311" s="63" t="s">
        <v>1</v>
      </c>
      <c r="K1311" s="63" t="s">
        <v>1</v>
      </c>
      <c r="O1311" s="210" t="s">
        <v>1072</v>
      </c>
      <c r="P1311" s="210"/>
      <c r="Q1311" s="210"/>
      <c r="R1311" s="210"/>
      <c r="S1311" s="210"/>
      <c r="T1311" s="210"/>
      <c r="U1311" s="210"/>
      <c r="V1311" s="210"/>
      <c r="W1311" s="210"/>
      <c r="X1311" s="210"/>
      <c r="Y1311" s="210"/>
      <c r="Z1311" s="210"/>
      <c r="AA1311" s="210"/>
      <c r="AB1311" s="210"/>
      <c r="AC1311" s="214">
        <v>11.1</v>
      </c>
      <c r="AD1311" s="214"/>
    </row>
    <row r="1312" spans="2:30">
      <c r="B1312" s="197" t="s">
        <v>716</v>
      </c>
      <c r="C1312" s="197"/>
      <c r="D1312" s="197"/>
      <c r="F1312" s="197" t="s">
        <v>302</v>
      </c>
      <c r="G1312" s="197"/>
      <c r="H1312" s="197"/>
      <c r="I1312" s="197"/>
      <c r="J1312" s="197" t="s">
        <v>548</v>
      </c>
      <c r="K1312" s="197"/>
      <c r="L1312" s="197"/>
      <c r="N1312" s="197" t="s">
        <v>549</v>
      </c>
      <c r="O1312" s="197"/>
      <c r="P1312" s="197"/>
      <c r="Q1312" s="197"/>
      <c r="R1312" s="197"/>
      <c r="S1312" s="197"/>
      <c r="T1312" s="197"/>
      <c r="U1312" s="197"/>
      <c r="V1312" s="197"/>
      <c r="W1312" s="197"/>
      <c r="X1312" s="197"/>
      <c r="Y1312" s="197"/>
      <c r="Z1312" s="197"/>
      <c r="AA1312" s="197"/>
      <c r="AC1312" s="209">
        <v>107.18</v>
      </c>
      <c r="AD1312" s="209"/>
    </row>
    <row r="1313" spans="2:30">
      <c r="C1313" s="63" t="s">
        <v>1</v>
      </c>
      <c r="G1313" s="63" t="s">
        <v>1</v>
      </c>
      <c r="K1313" s="63" t="s">
        <v>1</v>
      </c>
      <c r="O1313" s="210" t="s">
        <v>1191</v>
      </c>
      <c r="P1313" s="210"/>
      <c r="Q1313" s="210"/>
      <c r="R1313" s="210"/>
      <c r="S1313" s="210"/>
      <c r="T1313" s="210"/>
      <c r="U1313" s="210"/>
      <c r="V1313" s="210"/>
      <c r="W1313" s="210"/>
      <c r="X1313" s="210"/>
      <c r="Y1313" s="210"/>
      <c r="Z1313" s="210"/>
      <c r="AA1313" s="210"/>
      <c r="AB1313" s="210"/>
      <c r="AC1313" s="214">
        <v>54.4</v>
      </c>
      <c r="AD1313" s="214"/>
    </row>
    <row r="1314" spans="2:30">
      <c r="C1314" s="63" t="s">
        <v>1</v>
      </c>
      <c r="G1314" s="63" t="s">
        <v>1</v>
      </c>
      <c r="K1314" s="63" t="s">
        <v>1</v>
      </c>
      <c r="O1314" s="210" t="s">
        <v>1192</v>
      </c>
      <c r="P1314" s="210"/>
      <c r="Q1314" s="210"/>
      <c r="R1314" s="210"/>
      <c r="S1314" s="210"/>
      <c r="T1314" s="210"/>
      <c r="U1314" s="210"/>
      <c r="V1314" s="210"/>
      <c r="W1314" s="210"/>
      <c r="X1314" s="210"/>
      <c r="Y1314" s="210"/>
      <c r="Z1314" s="210"/>
      <c r="AA1314" s="210"/>
      <c r="AB1314" s="210"/>
      <c r="AC1314" s="214">
        <v>25.28</v>
      </c>
      <c r="AD1314" s="214"/>
    </row>
    <row r="1315" spans="2:30">
      <c r="C1315" s="63" t="s">
        <v>1</v>
      </c>
      <c r="G1315" s="63" t="s">
        <v>1</v>
      </c>
      <c r="K1315" s="63" t="s">
        <v>1</v>
      </c>
      <c r="O1315" s="210" t="s">
        <v>1193</v>
      </c>
      <c r="P1315" s="210"/>
      <c r="Q1315" s="210"/>
      <c r="R1315" s="210"/>
      <c r="S1315" s="210"/>
      <c r="T1315" s="210"/>
      <c r="U1315" s="210"/>
      <c r="V1315" s="210"/>
      <c r="W1315" s="210"/>
      <c r="X1315" s="210"/>
      <c r="Y1315" s="210"/>
      <c r="Z1315" s="210"/>
      <c r="AA1315" s="210"/>
      <c r="AB1315" s="210"/>
      <c r="AC1315" s="214">
        <v>27.5</v>
      </c>
      <c r="AD1315" s="214"/>
    </row>
    <row r="1316" spans="2:30">
      <c r="B1316" s="197" t="s">
        <v>1194</v>
      </c>
      <c r="C1316" s="197"/>
      <c r="D1316" s="197"/>
      <c r="F1316" s="197" t="s">
        <v>302</v>
      </c>
      <c r="G1316" s="197"/>
      <c r="H1316" s="197"/>
      <c r="I1316" s="197"/>
      <c r="J1316" s="197" t="s">
        <v>1195</v>
      </c>
      <c r="K1316" s="197"/>
      <c r="L1316" s="197"/>
      <c r="N1316" s="197" t="s">
        <v>1196</v>
      </c>
      <c r="O1316" s="197"/>
      <c r="P1316" s="197"/>
      <c r="Q1316" s="197"/>
      <c r="R1316" s="197"/>
      <c r="S1316" s="197"/>
      <c r="T1316" s="197"/>
      <c r="U1316" s="197"/>
      <c r="V1316" s="197"/>
      <c r="W1316" s="197"/>
      <c r="X1316" s="197"/>
      <c r="Y1316" s="197"/>
      <c r="Z1316" s="197"/>
      <c r="AA1316" s="197"/>
      <c r="AC1316" s="209">
        <v>5187</v>
      </c>
      <c r="AD1316" s="209"/>
    </row>
    <row r="1317" spans="2:30">
      <c r="C1317" s="63" t="s">
        <v>1</v>
      </c>
      <c r="G1317" s="63" t="s">
        <v>1</v>
      </c>
      <c r="K1317" s="63" t="s">
        <v>1</v>
      </c>
      <c r="O1317" s="210" t="s">
        <v>1197</v>
      </c>
      <c r="P1317" s="210"/>
      <c r="Q1317" s="210"/>
      <c r="R1317" s="210"/>
      <c r="S1317" s="210"/>
      <c r="T1317" s="210"/>
      <c r="U1317" s="210"/>
      <c r="V1317" s="210"/>
      <c r="W1317" s="210"/>
      <c r="X1317" s="210"/>
      <c r="Y1317" s="210"/>
      <c r="Z1317" s="210"/>
      <c r="AA1317" s="210"/>
      <c r="AB1317" s="210"/>
      <c r="AC1317" s="214">
        <v>1092</v>
      </c>
      <c r="AD1317" s="214"/>
    </row>
    <row r="1318" spans="2:30">
      <c r="C1318" s="63" t="s">
        <v>1</v>
      </c>
      <c r="G1318" s="63" t="s">
        <v>1</v>
      </c>
      <c r="K1318" s="63" t="s">
        <v>1</v>
      </c>
      <c r="O1318" s="210" t="s">
        <v>1197</v>
      </c>
      <c r="P1318" s="210"/>
      <c r="Q1318" s="210"/>
      <c r="R1318" s="210"/>
      <c r="S1318" s="210"/>
      <c r="T1318" s="210"/>
      <c r="U1318" s="210"/>
      <c r="V1318" s="210"/>
      <c r="W1318" s="210"/>
      <c r="X1318" s="210"/>
      <c r="Y1318" s="210"/>
      <c r="Z1318" s="210"/>
      <c r="AA1318" s="210"/>
      <c r="AB1318" s="210"/>
      <c r="AC1318" s="214">
        <v>1365</v>
      </c>
      <c r="AD1318" s="214"/>
    </row>
    <row r="1319" spans="2:30">
      <c r="C1319" s="63" t="s">
        <v>1</v>
      </c>
      <c r="G1319" s="63" t="s">
        <v>1</v>
      </c>
      <c r="K1319" s="63" t="s">
        <v>1</v>
      </c>
      <c r="O1319" s="210" t="s">
        <v>1197</v>
      </c>
      <c r="P1319" s="210"/>
      <c r="Q1319" s="210"/>
      <c r="R1319" s="210"/>
      <c r="S1319" s="210"/>
      <c r="T1319" s="210"/>
      <c r="U1319" s="210"/>
      <c r="V1319" s="210"/>
      <c r="W1319" s="210"/>
      <c r="X1319" s="210"/>
      <c r="Y1319" s="210"/>
      <c r="Z1319" s="210"/>
      <c r="AA1319" s="210"/>
      <c r="AB1319" s="210"/>
      <c r="AC1319" s="214">
        <v>1365</v>
      </c>
      <c r="AD1319" s="214"/>
    </row>
    <row r="1320" spans="2:30">
      <c r="C1320" s="63" t="s">
        <v>1</v>
      </c>
      <c r="G1320" s="63" t="s">
        <v>1</v>
      </c>
      <c r="K1320" s="63" t="s">
        <v>1</v>
      </c>
      <c r="O1320" s="210" t="s">
        <v>1197</v>
      </c>
      <c r="P1320" s="210"/>
      <c r="Q1320" s="210"/>
      <c r="R1320" s="210"/>
      <c r="S1320" s="210"/>
      <c r="T1320" s="210"/>
      <c r="U1320" s="210"/>
      <c r="V1320" s="210"/>
      <c r="W1320" s="210"/>
      <c r="X1320" s="210"/>
      <c r="Y1320" s="210"/>
      <c r="Z1320" s="210"/>
      <c r="AA1320" s="210"/>
      <c r="AB1320" s="210"/>
      <c r="AC1320" s="214">
        <v>1365</v>
      </c>
      <c r="AD1320" s="214"/>
    </row>
    <row r="1321" spans="2:30">
      <c r="B1321" s="197" t="s">
        <v>1198</v>
      </c>
      <c r="C1321" s="197"/>
      <c r="D1321" s="197"/>
      <c r="F1321" s="197" t="s">
        <v>302</v>
      </c>
      <c r="G1321" s="197"/>
      <c r="H1321" s="197"/>
      <c r="I1321" s="197"/>
      <c r="J1321" s="197" t="s">
        <v>1199</v>
      </c>
      <c r="K1321" s="197"/>
      <c r="L1321" s="197"/>
      <c r="N1321" s="197" t="s">
        <v>1200</v>
      </c>
      <c r="O1321" s="197"/>
      <c r="P1321" s="197"/>
      <c r="Q1321" s="197"/>
      <c r="R1321" s="197"/>
      <c r="S1321" s="197"/>
      <c r="T1321" s="197"/>
      <c r="U1321" s="197"/>
      <c r="V1321" s="197"/>
      <c r="W1321" s="197"/>
      <c r="X1321" s="197"/>
      <c r="Y1321" s="197"/>
      <c r="Z1321" s="197"/>
      <c r="AA1321" s="197"/>
      <c r="AC1321" s="209">
        <v>7211</v>
      </c>
      <c r="AD1321" s="209"/>
    </row>
    <row r="1322" spans="2:30">
      <c r="C1322" s="63" t="s">
        <v>1</v>
      </c>
      <c r="G1322" s="63" t="s">
        <v>1</v>
      </c>
      <c r="K1322" s="63" t="s">
        <v>1</v>
      </c>
      <c r="O1322" s="210" t="s">
        <v>1201</v>
      </c>
      <c r="P1322" s="210"/>
      <c r="Q1322" s="210"/>
      <c r="R1322" s="210"/>
      <c r="S1322" s="210"/>
      <c r="T1322" s="210"/>
      <c r="U1322" s="210"/>
      <c r="V1322" s="210"/>
      <c r="W1322" s="210"/>
      <c r="X1322" s="210"/>
      <c r="Y1322" s="210"/>
      <c r="Z1322" s="210"/>
      <c r="AA1322" s="210"/>
      <c r="AB1322" s="210"/>
      <c r="AC1322" s="214">
        <v>3595</v>
      </c>
      <c r="AD1322" s="214"/>
    </row>
    <row r="1323" spans="2:30">
      <c r="C1323" s="63" t="s">
        <v>1</v>
      </c>
      <c r="G1323" s="63" t="s">
        <v>1</v>
      </c>
      <c r="K1323" s="63" t="s">
        <v>1</v>
      </c>
      <c r="O1323" s="210" t="s">
        <v>1201</v>
      </c>
      <c r="P1323" s="210"/>
      <c r="Q1323" s="210"/>
      <c r="R1323" s="210"/>
      <c r="S1323" s="210"/>
      <c r="T1323" s="210"/>
      <c r="U1323" s="210"/>
      <c r="V1323" s="210"/>
      <c r="W1323" s="210"/>
      <c r="X1323" s="210"/>
      <c r="Y1323" s="210"/>
      <c r="Z1323" s="210"/>
      <c r="AA1323" s="210"/>
      <c r="AB1323" s="210"/>
      <c r="AC1323" s="214">
        <v>3616</v>
      </c>
      <c r="AD1323" s="214"/>
    </row>
    <row r="1324" spans="2:30">
      <c r="B1324" s="197" t="s">
        <v>1202</v>
      </c>
      <c r="C1324" s="197"/>
      <c r="D1324" s="197"/>
      <c r="F1324" s="197" t="s">
        <v>302</v>
      </c>
      <c r="G1324" s="197"/>
      <c r="H1324" s="197"/>
      <c r="I1324" s="197"/>
      <c r="J1324" s="197" t="s">
        <v>1203</v>
      </c>
      <c r="K1324" s="197"/>
      <c r="L1324" s="197"/>
      <c r="N1324" s="197" t="s">
        <v>1204</v>
      </c>
      <c r="O1324" s="197"/>
      <c r="P1324" s="197"/>
      <c r="Q1324" s="197"/>
      <c r="R1324" s="197"/>
      <c r="S1324" s="197"/>
      <c r="T1324" s="197"/>
      <c r="U1324" s="197"/>
      <c r="V1324" s="197"/>
      <c r="W1324" s="197"/>
      <c r="X1324" s="197"/>
      <c r="Y1324" s="197"/>
      <c r="Z1324" s="197"/>
      <c r="AA1324" s="197"/>
      <c r="AC1324" s="209">
        <v>760</v>
      </c>
      <c r="AD1324" s="209"/>
    </row>
    <row r="1325" spans="2:30">
      <c r="C1325" s="63" t="s">
        <v>1</v>
      </c>
      <c r="G1325" s="63" t="s">
        <v>1</v>
      </c>
      <c r="K1325" s="63" t="s">
        <v>1</v>
      </c>
      <c r="O1325" s="210" t="s">
        <v>1201</v>
      </c>
      <c r="P1325" s="210"/>
      <c r="Q1325" s="210"/>
      <c r="R1325" s="210"/>
      <c r="S1325" s="210"/>
      <c r="T1325" s="210"/>
      <c r="U1325" s="210"/>
      <c r="V1325" s="210"/>
      <c r="W1325" s="210"/>
      <c r="X1325" s="210"/>
      <c r="Y1325" s="210"/>
      <c r="Z1325" s="210"/>
      <c r="AA1325" s="210"/>
      <c r="AB1325" s="210"/>
    </row>
    <row r="1326" spans="2:30">
      <c r="B1326" s="197" t="s">
        <v>1088</v>
      </c>
      <c r="C1326" s="197"/>
      <c r="D1326" s="197"/>
      <c r="F1326" s="197" t="s">
        <v>405</v>
      </c>
      <c r="G1326" s="197"/>
      <c r="H1326" s="197"/>
      <c r="I1326" s="197"/>
      <c r="J1326" s="197" t="s">
        <v>1038</v>
      </c>
      <c r="K1326" s="197"/>
      <c r="L1326" s="197"/>
      <c r="N1326" s="197" t="s">
        <v>1039</v>
      </c>
      <c r="O1326" s="197"/>
      <c r="P1326" s="197"/>
      <c r="Q1326" s="197"/>
      <c r="R1326" s="197"/>
      <c r="S1326" s="197"/>
      <c r="T1326" s="197"/>
      <c r="U1326" s="197"/>
      <c r="V1326" s="197"/>
      <c r="W1326" s="197"/>
      <c r="X1326" s="197"/>
      <c r="Y1326" s="197"/>
      <c r="Z1326" s="197"/>
      <c r="AA1326" s="197"/>
      <c r="AC1326" s="209">
        <v>463.13</v>
      </c>
      <c r="AD1326" s="209"/>
    </row>
    <row r="1327" spans="2:30">
      <c r="C1327" s="63" t="s">
        <v>1</v>
      </c>
      <c r="G1327" s="63" t="s">
        <v>1</v>
      </c>
      <c r="K1327" s="63" t="s">
        <v>1</v>
      </c>
      <c r="O1327" s="210" t="s">
        <v>1205</v>
      </c>
      <c r="P1327" s="210"/>
      <c r="Q1327" s="210"/>
      <c r="R1327" s="210"/>
      <c r="S1327" s="210"/>
      <c r="T1327" s="210"/>
      <c r="U1327" s="210"/>
      <c r="V1327" s="210"/>
      <c r="W1327" s="210"/>
      <c r="X1327" s="210"/>
      <c r="Y1327" s="210"/>
      <c r="Z1327" s="210"/>
      <c r="AA1327" s="210"/>
      <c r="AB1327" s="210"/>
      <c r="AC1327" s="214">
        <v>220.6</v>
      </c>
      <c r="AD1327" s="214"/>
    </row>
    <row r="1328" spans="2:30">
      <c r="C1328" s="63" t="s">
        <v>1</v>
      </c>
      <c r="G1328" s="63" t="s">
        <v>1</v>
      </c>
      <c r="K1328" s="63" t="s">
        <v>1</v>
      </c>
      <c r="O1328" s="210" t="s">
        <v>1205</v>
      </c>
      <c r="P1328" s="210"/>
      <c r="Q1328" s="210"/>
      <c r="R1328" s="210"/>
      <c r="S1328" s="210"/>
      <c r="T1328" s="210"/>
      <c r="U1328" s="210"/>
      <c r="V1328" s="210"/>
      <c r="W1328" s="210"/>
      <c r="X1328" s="210"/>
      <c r="Y1328" s="210"/>
      <c r="Z1328" s="210"/>
      <c r="AA1328" s="210"/>
      <c r="AB1328" s="210"/>
      <c r="AC1328" s="214">
        <v>110.3</v>
      </c>
      <c r="AD1328" s="214"/>
    </row>
    <row r="1329" spans="1:30">
      <c r="C1329" s="63" t="s">
        <v>1</v>
      </c>
      <c r="G1329" s="63" t="s">
        <v>1</v>
      </c>
      <c r="K1329" s="63" t="s">
        <v>1</v>
      </c>
      <c r="O1329" s="210" t="s">
        <v>1205</v>
      </c>
      <c r="P1329" s="210"/>
      <c r="Q1329" s="210"/>
      <c r="R1329" s="210"/>
      <c r="S1329" s="210"/>
      <c r="T1329" s="210"/>
      <c r="U1329" s="210"/>
      <c r="V1329" s="210"/>
      <c r="W1329" s="210"/>
      <c r="X1329" s="210"/>
      <c r="Y1329" s="210"/>
      <c r="Z1329" s="210"/>
      <c r="AA1329" s="210"/>
      <c r="AB1329" s="210"/>
      <c r="AC1329" s="214">
        <v>132.22999999999999</v>
      </c>
      <c r="AD1329" s="214"/>
    </row>
    <row r="1330" spans="1:30" ht="136.5" customHeight="1"/>
    <row r="1331" spans="1:30" ht="12" customHeight="1"/>
    <row r="1332" spans="1:30" ht="13.5" customHeight="1">
      <c r="A1332" s="195" t="s">
        <v>115</v>
      </c>
      <c r="B1332" s="195"/>
      <c r="C1332" s="195"/>
      <c r="D1332" s="195"/>
      <c r="E1332" s="195"/>
      <c r="F1332" s="195"/>
      <c r="G1332" s="195"/>
      <c r="H1332" s="195"/>
      <c r="I1332" s="195"/>
      <c r="J1332" s="195"/>
      <c r="K1332" s="195"/>
      <c r="L1332" s="195"/>
      <c r="M1332" s="195"/>
      <c r="R1332" s="196" t="s">
        <v>1206</v>
      </c>
      <c r="S1332" s="196"/>
      <c r="T1332" s="196"/>
      <c r="U1332" s="196"/>
      <c r="V1332" s="196"/>
      <c r="W1332" s="196"/>
      <c r="X1332" s="196"/>
      <c r="Y1332" s="196"/>
      <c r="Z1332" s="196"/>
      <c r="AA1332" s="196"/>
      <c r="AB1332" s="196"/>
      <c r="AC1332" s="196"/>
      <c r="AD1332" s="196"/>
    </row>
    <row r="1333" spans="1:30" ht="25.5" customHeight="1">
      <c r="C1333" s="201" t="s">
        <v>35</v>
      </c>
      <c r="D1333" s="201"/>
      <c r="E1333" s="201"/>
      <c r="F1333" s="201"/>
      <c r="G1333" s="201"/>
      <c r="H1333" s="201"/>
      <c r="I1333" s="201"/>
      <c r="J1333" s="201"/>
      <c r="K1333" s="201"/>
      <c r="L1333" s="201"/>
      <c r="M1333" s="201"/>
      <c r="N1333" s="201"/>
      <c r="O1333" s="201"/>
      <c r="P1333" s="201"/>
      <c r="Q1333" s="201"/>
      <c r="R1333" s="201"/>
      <c r="S1333" s="201"/>
      <c r="T1333" s="201"/>
      <c r="U1333" s="201"/>
      <c r="V1333" s="201"/>
      <c r="W1333" s="201"/>
      <c r="X1333" s="201"/>
      <c r="Y1333" s="201"/>
      <c r="Z1333" s="201"/>
      <c r="AA1333" s="201"/>
      <c r="AB1333" s="201"/>
      <c r="AC1333" s="201"/>
    </row>
    <row r="1334" spans="1:30" ht="7.5" customHeight="1"/>
    <row r="1335" spans="1:30" ht="18.75" customHeight="1">
      <c r="I1335" s="215" t="s">
        <v>36</v>
      </c>
      <c r="J1335" s="215"/>
      <c r="K1335" s="215"/>
      <c r="L1335" s="215"/>
      <c r="M1335" s="215"/>
      <c r="N1335" s="215"/>
      <c r="O1335" s="215"/>
      <c r="P1335" s="215"/>
      <c r="S1335" s="216" t="s">
        <v>37</v>
      </c>
      <c r="T1335" s="216"/>
      <c r="U1335" s="216"/>
      <c r="V1335" s="216"/>
      <c r="W1335" s="216"/>
      <c r="X1335" s="216"/>
      <c r="Y1335" s="216"/>
    </row>
    <row r="1336" spans="1:30" ht="6.75" customHeight="1"/>
    <row r="1337" spans="1:30" ht="14.25" customHeight="1">
      <c r="A1337" s="211" t="s">
        <v>1160</v>
      </c>
      <c r="B1337" s="211"/>
      <c r="C1337" s="211"/>
      <c r="D1337" s="211"/>
      <c r="E1337" s="211"/>
      <c r="F1337" s="211"/>
      <c r="G1337" s="211"/>
      <c r="H1337" s="211"/>
      <c r="I1337" s="211"/>
      <c r="J1337" s="211"/>
      <c r="K1337" s="211"/>
      <c r="L1337" s="211"/>
      <c r="M1337" s="211"/>
      <c r="N1337" s="211"/>
      <c r="O1337" s="211"/>
    </row>
    <row r="1338" spans="1:30">
      <c r="B1338" s="212" t="s">
        <v>39</v>
      </c>
      <c r="C1338" s="212"/>
      <c r="D1338" s="212"/>
      <c r="F1338" s="212" t="s">
        <v>40</v>
      </c>
      <c r="G1338" s="212"/>
      <c r="H1338" s="212"/>
      <c r="I1338" s="212"/>
      <c r="J1338" s="212" t="s">
        <v>41</v>
      </c>
      <c r="K1338" s="212"/>
      <c r="L1338" s="212"/>
      <c r="N1338" s="212" t="s">
        <v>42</v>
      </c>
      <c r="O1338" s="212"/>
      <c r="P1338" s="212"/>
      <c r="Q1338" s="212"/>
      <c r="R1338" s="212"/>
      <c r="S1338" s="212"/>
      <c r="T1338" s="212"/>
      <c r="U1338" s="212"/>
      <c r="V1338" s="212"/>
      <c r="W1338" s="212"/>
      <c r="X1338" s="212"/>
      <c r="Y1338" s="212"/>
      <c r="Z1338" s="212"/>
      <c r="AA1338" s="212"/>
      <c r="AC1338" s="213" t="s">
        <v>43</v>
      </c>
      <c r="AD1338" s="213"/>
    </row>
    <row r="1339" spans="1:30">
      <c r="B1339" s="197" t="s">
        <v>775</v>
      </c>
      <c r="C1339" s="197"/>
      <c r="D1339" s="197"/>
      <c r="F1339" s="197" t="s">
        <v>405</v>
      </c>
      <c r="G1339" s="197"/>
      <c r="H1339" s="197"/>
      <c r="I1339" s="197"/>
      <c r="J1339" s="197" t="s">
        <v>548</v>
      </c>
      <c r="K1339" s="197"/>
      <c r="L1339" s="197"/>
      <c r="N1339" s="197" t="s">
        <v>549</v>
      </c>
      <c r="O1339" s="197"/>
      <c r="P1339" s="197"/>
      <c r="Q1339" s="197"/>
      <c r="R1339" s="197"/>
      <c r="S1339" s="197"/>
      <c r="T1339" s="197"/>
      <c r="U1339" s="197"/>
      <c r="V1339" s="197"/>
      <c r="W1339" s="197"/>
      <c r="X1339" s="197"/>
      <c r="Y1339" s="197"/>
      <c r="Z1339" s="197"/>
      <c r="AA1339" s="197"/>
      <c r="AC1339" s="209">
        <v>282.08</v>
      </c>
      <c r="AD1339" s="209"/>
    </row>
    <row r="1340" spans="1:30">
      <c r="C1340" s="63" t="s">
        <v>1</v>
      </c>
      <c r="G1340" s="63" t="s">
        <v>1</v>
      </c>
      <c r="K1340" s="63" t="s">
        <v>1</v>
      </c>
      <c r="O1340" s="210" t="s">
        <v>1100</v>
      </c>
      <c r="P1340" s="210"/>
      <c r="Q1340" s="210"/>
      <c r="R1340" s="210"/>
      <c r="S1340" s="210"/>
      <c r="T1340" s="210"/>
      <c r="U1340" s="210"/>
      <c r="V1340" s="210"/>
      <c r="W1340" s="210"/>
      <c r="X1340" s="210"/>
      <c r="Y1340" s="210"/>
      <c r="Z1340" s="210"/>
      <c r="AA1340" s="210"/>
      <c r="AB1340" s="210"/>
      <c r="AC1340" s="214">
        <v>7.01</v>
      </c>
      <c r="AD1340" s="214"/>
    </row>
    <row r="1341" spans="1:30">
      <c r="C1341" s="63" t="s">
        <v>1</v>
      </c>
      <c r="G1341" s="63" t="s">
        <v>1</v>
      </c>
      <c r="K1341" s="63" t="s">
        <v>1</v>
      </c>
      <c r="O1341" s="210" t="s">
        <v>1091</v>
      </c>
      <c r="P1341" s="210"/>
      <c r="Q1341" s="210"/>
      <c r="R1341" s="210"/>
      <c r="S1341" s="210"/>
      <c r="T1341" s="210"/>
      <c r="U1341" s="210"/>
      <c r="V1341" s="210"/>
      <c r="W1341" s="210"/>
      <c r="X1341" s="210"/>
      <c r="Y1341" s="210"/>
      <c r="Z1341" s="210"/>
      <c r="AA1341" s="210"/>
      <c r="AB1341" s="210"/>
      <c r="AC1341" s="214">
        <v>8.27</v>
      </c>
      <c r="AD1341" s="214"/>
    </row>
    <row r="1342" spans="1:30">
      <c r="C1342" s="63" t="s">
        <v>1</v>
      </c>
      <c r="G1342" s="63" t="s">
        <v>1</v>
      </c>
      <c r="K1342" s="63" t="s">
        <v>1</v>
      </c>
      <c r="O1342" s="210" t="s">
        <v>1092</v>
      </c>
      <c r="P1342" s="210"/>
      <c r="Q1342" s="210"/>
      <c r="R1342" s="210"/>
      <c r="S1342" s="210"/>
      <c r="T1342" s="210"/>
      <c r="U1342" s="210"/>
      <c r="V1342" s="210"/>
      <c r="W1342" s="210"/>
      <c r="X1342" s="210"/>
      <c r="Y1342" s="210"/>
      <c r="Z1342" s="210"/>
      <c r="AA1342" s="210"/>
      <c r="AB1342" s="210"/>
      <c r="AC1342" s="214">
        <v>2.78</v>
      </c>
      <c r="AD1342" s="214"/>
    </row>
    <row r="1343" spans="1:30">
      <c r="C1343" s="63" t="s">
        <v>1</v>
      </c>
      <c r="G1343" s="63" t="s">
        <v>1</v>
      </c>
      <c r="K1343" s="63" t="s">
        <v>1</v>
      </c>
      <c r="O1343" s="210" t="s">
        <v>1102</v>
      </c>
      <c r="P1343" s="210"/>
      <c r="Q1343" s="210"/>
      <c r="R1343" s="210"/>
      <c r="S1343" s="210"/>
      <c r="T1343" s="210"/>
      <c r="U1343" s="210"/>
      <c r="V1343" s="210"/>
      <c r="W1343" s="210"/>
      <c r="X1343" s="210"/>
      <c r="Y1343" s="210"/>
      <c r="Z1343" s="210"/>
      <c r="AA1343" s="210"/>
      <c r="AB1343" s="210"/>
      <c r="AC1343" s="214">
        <v>21.25</v>
      </c>
      <c r="AD1343" s="214"/>
    </row>
    <row r="1344" spans="1:30">
      <c r="C1344" s="63" t="s">
        <v>1</v>
      </c>
      <c r="G1344" s="63" t="s">
        <v>1</v>
      </c>
      <c r="K1344" s="63" t="s">
        <v>1</v>
      </c>
      <c r="O1344" s="210" t="s">
        <v>1093</v>
      </c>
      <c r="P1344" s="210"/>
      <c r="Q1344" s="210"/>
      <c r="R1344" s="210"/>
      <c r="S1344" s="210"/>
      <c r="T1344" s="210"/>
      <c r="U1344" s="210"/>
      <c r="V1344" s="210"/>
      <c r="W1344" s="210"/>
      <c r="X1344" s="210"/>
      <c r="Y1344" s="210"/>
      <c r="Z1344" s="210"/>
      <c r="AA1344" s="210"/>
      <c r="AB1344" s="210"/>
      <c r="AC1344" s="214">
        <v>5.6</v>
      </c>
      <c r="AD1344" s="214"/>
    </row>
    <row r="1345" spans="2:30">
      <c r="C1345" s="63" t="s">
        <v>1</v>
      </c>
      <c r="G1345" s="63" t="s">
        <v>1</v>
      </c>
      <c r="K1345" s="63" t="s">
        <v>1</v>
      </c>
      <c r="O1345" s="210" t="s">
        <v>1095</v>
      </c>
      <c r="P1345" s="210"/>
      <c r="Q1345" s="210"/>
      <c r="R1345" s="210"/>
      <c r="S1345" s="210"/>
      <c r="T1345" s="210"/>
      <c r="U1345" s="210"/>
      <c r="V1345" s="210"/>
      <c r="W1345" s="210"/>
      <c r="X1345" s="210"/>
      <c r="Y1345" s="210"/>
      <c r="Z1345" s="210"/>
      <c r="AA1345" s="210"/>
      <c r="AB1345" s="210"/>
      <c r="AC1345" s="214">
        <v>18.399999999999999</v>
      </c>
      <c r="AD1345" s="214"/>
    </row>
    <row r="1346" spans="2:30">
      <c r="C1346" s="63" t="s">
        <v>1</v>
      </c>
      <c r="G1346" s="63" t="s">
        <v>1</v>
      </c>
      <c r="K1346" s="63" t="s">
        <v>1</v>
      </c>
      <c r="O1346" s="210" t="s">
        <v>1106</v>
      </c>
      <c r="P1346" s="210"/>
      <c r="Q1346" s="210"/>
      <c r="R1346" s="210"/>
      <c r="S1346" s="210"/>
      <c r="T1346" s="210"/>
      <c r="U1346" s="210"/>
      <c r="V1346" s="210"/>
      <c r="W1346" s="210"/>
      <c r="X1346" s="210"/>
      <c r="Y1346" s="210"/>
      <c r="Z1346" s="210"/>
      <c r="AA1346" s="210"/>
      <c r="AB1346" s="210"/>
      <c r="AC1346" s="214">
        <v>3.2</v>
      </c>
      <c r="AD1346" s="214"/>
    </row>
    <row r="1347" spans="2:30">
      <c r="C1347" s="63" t="s">
        <v>1</v>
      </c>
      <c r="G1347" s="63" t="s">
        <v>1</v>
      </c>
      <c r="K1347" s="63" t="s">
        <v>1</v>
      </c>
      <c r="O1347" s="210" t="s">
        <v>1096</v>
      </c>
      <c r="P1347" s="210"/>
      <c r="Q1347" s="210"/>
      <c r="R1347" s="210"/>
      <c r="S1347" s="210"/>
      <c r="T1347" s="210"/>
      <c r="U1347" s="210"/>
      <c r="V1347" s="210"/>
      <c r="W1347" s="210"/>
      <c r="X1347" s="210"/>
      <c r="Y1347" s="210"/>
      <c r="Z1347" s="210"/>
      <c r="AA1347" s="210"/>
      <c r="AB1347" s="210"/>
      <c r="AC1347" s="214">
        <v>2.2599999999999998</v>
      </c>
      <c r="AD1347" s="214"/>
    </row>
    <row r="1348" spans="2:30">
      <c r="C1348" s="63" t="s">
        <v>1</v>
      </c>
      <c r="G1348" s="63" t="s">
        <v>1</v>
      </c>
      <c r="K1348" s="63" t="s">
        <v>1</v>
      </c>
      <c r="O1348" s="210" t="s">
        <v>1099</v>
      </c>
      <c r="P1348" s="210"/>
      <c r="Q1348" s="210"/>
      <c r="R1348" s="210"/>
      <c r="S1348" s="210"/>
      <c r="T1348" s="210"/>
      <c r="U1348" s="210"/>
      <c r="V1348" s="210"/>
      <c r="W1348" s="210"/>
      <c r="X1348" s="210"/>
      <c r="Y1348" s="210"/>
      <c r="Z1348" s="210"/>
      <c r="AA1348" s="210"/>
      <c r="AB1348" s="210"/>
      <c r="AC1348" s="214">
        <v>46</v>
      </c>
      <c r="AD1348" s="214"/>
    </row>
    <row r="1349" spans="2:30">
      <c r="C1349" s="63" t="s">
        <v>1</v>
      </c>
      <c r="G1349" s="63" t="s">
        <v>1</v>
      </c>
      <c r="K1349" s="63" t="s">
        <v>1</v>
      </c>
      <c r="O1349" s="210" t="s">
        <v>1105</v>
      </c>
      <c r="P1349" s="210"/>
      <c r="Q1349" s="210"/>
      <c r="R1349" s="210"/>
      <c r="S1349" s="210"/>
      <c r="T1349" s="210"/>
      <c r="U1349" s="210"/>
      <c r="V1349" s="210"/>
      <c r="W1349" s="210"/>
      <c r="X1349" s="210"/>
      <c r="Y1349" s="210"/>
      <c r="Z1349" s="210"/>
      <c r="AA1349" s="210"/>
      <c r="AB1349" s="210"/>
      <c r="AC1349" s="214">
        <v>2.78</v>
      </c>
      <c r="AD1349" s="214"/>
    </row>
    <row r="1350" spans="2:30">
      <c r="C1350" s="63" t="s">
        <v>1</v>
      </c>
      <c r="G1350" s="63" t="s">
        <v>1</v>
      </c>
      <c r="K1350" s="63" t="s">
        <v>1</v>
      </c>
      <c r="O1350" s="210" t="s">
        <v>1094</v>
      </c>
      <c r="P1350" s="210"/>
      <c r="Q1350" s="210"/>
      <c r="R1350" s="210"/>
      <c r="S1350" s="210"/>
      <c r="T1350" s="210"/>
      <c r="U1350" s="210"/>
      <c r="V1350" s="210"/>
      <c r="W1350" s="210"/>
      <c r="X1350" s="210"/>
      <c r="Y1350" s="210"/>
      <c r="Z1350" s="210"/>
      <c r="AA1350" s="210"/>
      <c r="AB1350" s="210"/>
      <c r="AC1350" s="214">
        <v>22.58</v>
      </c>
      <c r="AD1350" s="214"/>
    </row>
    <row r="1351" spans="2:30">
      <c r="C1351" s="63" t="s">
        <v>1</v>
      </c>
      <c r="G1351" s="63" t="s">
        <v>1</v>
      </c>
      <c r="K1351" s="63" t="s">
        <v>1</v>
      </c>
      <c r="O1351" s="210" t="s">
        <v>1104</v>
      </c>
      <c r="P1351" s="210"/>
      <c r="Q1351" s="210"/>
      <c r="R1351" s="210"/>
      <c r="S1351" s="210"/>
      <c r="T1351" s="210"/>
      <c r="U1351" s="210"/>
      <c r="V1351" s="210"/>
      <c r="W1351" s="210"/>
      <c r="X1351" s="210"/>
      <c r="Y1351" s="210"/>
      <c r="Z1351" s="210"/>
      <c r="AA1351" s="210"/>
      <c r="AB1351" s="210"/>
      <c r="AC1351" s="214">
        <v>66</v>
      </c>
      <c r="AD1351" s="214"/>
    </row>
    <row r="1352" spans="2:30">
      <c r="C1352" s="63" t="s">
        <v>1</v>
      </c>
      <c r="G1352" s="63" t="s">
        <v>1</v>
      </c>
      <c r="K1352" s="63" t="s">
        <v>1</v>
      </c>
      <c r="O1352" s="210" t="s">
        <v>1097</v>
      </c>
      <c r="P1352" s="210"/>
      <c r="Q1352" s="210"/>
      <c r="R1352" s="210"/>
      <c r="S1352" s="210"/>
      <c r="T1352" s="210"/>
      <c r="U1352" s="210"/>
      <c r="V1352" s="210"/>
      <c r="W1352" s="210"/>
      <c r="X1352" s="210"/>
      <c r="Y1352" s="210"/>
      <c r="Z1352" s="210"/>
      <c r="AA1352" s="210"/>
      <c r="AB1352" s="210"/>
      <c r="AC1352" s="214">
        <v>3.68</v>
      </c>
      <c r="AD1352" s="214"/>
    </row>
    <row r="1353" spans="2:30">
      <c r="C1353" s="63" t="s">
        <v>1</v>
      </c>
      <c r="G1353" s="63" t="s">
        <v>1</v>
      </c>
      <c r="K1353" s="63" t="s">
        <v>1</v>
      </c>
      <c r="O1353" s="210" t="s">
        <v>1101</v>
      </c>
      <c r="P1353" s="210"/>
      <c r="Q1353" s="210"/>
      <c r="R1353" s="210"/>
      <c r="S1353" s="210"/>
      <c r="T1353" s="210"/>
      <c r="U1353" s="210"/>
      <c r="V1353" s="210"/>
      <c r="W1353" s="210"/>
      <c r="X1353" s="210"/>
      <c r="Y1353" s="210"/>
      <c r="Z1353" s="210"/>
      <c r="AA1353" s="210"/>
      <c r="AB1353" s="210"/>
      <c r="AC1353" s="214">
        <v>24.51</v>
      </c>
      <c r="AD1353" s="214"/>
    </row>
    <row r="1354" spans="2:30">
      <c r="C1354" s="63" t="s">
        <v>1</v>
      </c>
      <c r="G1354" s="63" t="s">
        <v>1</v>
      </c>
      <c r="K1354" s="63" t="s">
        <v>1</v>
      </c>
      <c r="O1354" s="210" t="s">
        <v>1107</v>
      </c>
      <c r="P1354" s="210"/>
      <c r="Q1354" s="210"/>
      <c r="R1354" s="210"/>
      <c r="S1354" s="210"/>
      <c r="T1354" s="210"/>
      <c r="U1354" s="210"/>
      <c r="V1354" s="210"/>
      <c r="W1354" s="210"/>
      <c r="X1354" s="210"/>
      <c r="Y1354" s="210"/>
      <c r="Z1354" s="210"/>
      <c r="AA1354" s="210"/>
      <c r="AB1354" s="210"/>
      <c r="AC1354" s="214">
        <v>15.96</v>
      </c>
      <c r="AD1354" s="214"/>
    </row>
    <row r="1355" spans="2:30">
      <c r="C1355" s="63" t="s">
        <v>1</v>
      </c>
      <c r="G1355" s="63" t="s">
        <v>1</v>
      </c>
      <c r="K1355" s="63" t="s">
        <v>1</v>
      </c>
      <c r="O1355" s="210" t="s">
        <v>1103</v>
      </c>
      <c r="P1355" s="210"/>
      <c r="Q1355" s="210"/>
      <c r="R1355" s="210"/>
      <c r="S1355" s="210"/>
      <c r="T1355" s="210"/>
      <c r="U1355" s="210"/>
      <c r="V1355" s="210"/>
      <c r="W1355" s="210"/>
      <c r="X1355" s="210"/>
      <c r="Y1355" s="210"/>
      <c r="Z1355" s="210"/>
      <c r="AA1355" s="210"/>
      <c r="AB1355" s="210"/>
      <c r="AC1355" s="214">
        <v>22.3</v>
      </c>
      <c r="AD1355" s="214"/>
    </row>
    <row r="1356" spans="2:30">
      <c r="C1356" s="63" t="s">
        <v>1</v>
      </c>
      <c r="G1356" s="63" t="s">
        <v>1</v>
      </c>
      <c r="K1356" s="63" t="s">
        <v>1</v>
      </c>
      <c r="O1356" s="210" t="s">
        <v>1098</v>
      </c>
      <c r="P1356" s="210"/>
      <c r="Q1356" s="210"/>
      <c r="R1356" s="210"/>
      <c r="S1356" s="210"/>
      <c r="T1356" s="210"/>
      <c r="U1356" s="210"/>
      <c r="V1356" s="210"/>
      <c r="W1356" s="210"/>
      <c r="X1356" s="210"/>
      <c r="Y1356" s="210"/>
      <c r="Z1356" s="210"/>
      <c r="AA1356" s="210"/>
      <c r="AB1356" s="210"/>
      <c r="AC1356" s="214">
        <v>9.5</v>
      </c>
      <c r="AD1356" s="214"/>
    </row>
    <row r="1357" spans="2:30">
      <c r="B1357" s="197" t="s">
        <v>1112</v>
      </c>
      <c r="C1357" s="197"/>
      <c r="D1357" s="197"/>
      <c r="F1357" s="197" t="s">
        <v>405</v>
      </c>
      <c r="G1357" s="197"/>
      <c r="H1357" s="197"/>
      <c r="I1357" s="197"/>
      <c r="J1357" s="197" t="s">
        <v>1113</v>
      </c>
      <c r="K1357" s="197"/>
      <c r="L1357" s="197"/>
      <c r="N1357" s="197" t="s">
        <v>1114</v>
      </c>
      <c r="O1357" s="197"/>
      <c r="P1357" s="197"/>
      <c r="Q1357" s="197"/>
      <c r="R1357" s="197"/>
      <c r="S1357" s="197"/>
      <c r="T1357" s="197"/>
      <c r="U1357" s="197"/>
      <c r="V1357" s="197"/>
      <c r="W1357" s="197"/>
      <c r="X1357" s="197"/>
      <c r="Y1357" s="197"/>
      <c r="Z1357" s="197"/>
      <c r="AA1357" s="197"/>
      <c r="AC1357" s="209">
        <v>3845.04</v>
      </c>
      <c r="AD1357" s="209"/>
    </row>
    <row r="1358" spans="2:30">
      <c r="C1358" s="63" t="s">
        <v>1</v>
      </c>
      <c r="G1358" s="63" t="s">
        <v>1</v>
      </c>
      <c r="K1358" s="63" t="s">
        <v>1</v>
      </c>
      <c r="O1358" s="210" t="s">
        <v>1207</v>
      </c>
      <c r="P1358" s="210"/>
      <c r="Q1358" s="210"/>
      <c r="R1358" s="210"/>
      <c r="S1358" s="210"/>
      <c r="T1358" s="210"/>
      <c r="U1358" s="210"/>
      <c r="V1358" s="210"/>
      <c r="W1358" s="210"/>
      <c r="X1358" s="210"/>
      <c r="Y1358" s="210"/>
      <c r="Z1358" s="210"/>
      <c r="AA1358" s="210"/>
      <c r="AB1358" s="210"/>
      <c r="AC1358" s="214">
        <v>1175.99</v>
      </c>
      <c r="AD1358" s="214"/>
    </row>
    <row r="1359" spans="2:30">
      <c r="C1359" s="63" t="s">
        <v>1</v>
      </c>
      <c r="G1359" s="63" t="s">
        <v>1</v>
      </c>
      <c r="K1359" s="63" t="s">
        <v>1</v>
      </c>
      <c r="O1359" s="210" t="s">
        <v>1040</v>
      </c>
      <c r="P1359" s="210"/>
      <c r="Q1359" s="210"/>
      <c r="R1359" s="210"/>
      <c r="S1359" s="210"/>
      <c r="T1359" s="210"/>
      <c r="U1359" s="210"/>
      <c r="V1359" s="210"/>
      <c r="W1359" s="210"/>
      <c r="X1359" s="210"/>
      <c r="Y1359" s="210"/>
      <c r="Z1359" s="210"/>
      <c r="AA1359" s="210"/>
      <c r="AB1359" s="210"/>
      <c r="AC1359" s="214">
        <v>785.79</v>
      </c>
      <c r="AD1359" s="214"/>
    </row>
    <row r="1360" spans="2:30">
      <c r="C1360" s="63" t="s">
        <v>1</v>
      </c>
      <c r="G1360" s="63" t="s">
        <v>1</v>
      </c>
      <c r="K1360" s="63" t="s">
        <v>1</v>
      </c>
      <c r="O1360" s="210" t="s">
        <v>1207</v>
      </c>
      <c r="P1360" s="210"/>
      <c r="Q1360" s="210"/>
      <c r="R1360" s="210"/>
      <c r="S1360" s="210"/>
      <c r="T1360" s="210"/>
      <c r="U1360" s="210"/>
      <c r="V1360" s="210"/>
      <c r="W1360" s="210"/>
      <c r="X1360" s="210"/>
      <c r="Y1360" s="210"/>
      <c r="Z1360" s="210"/>
      <c r="AA1360" s="210"/>
      <c r="AB1360" s="210"/>
      <c r="AC1360" s="214">
        <v>480.42</v>
      </c>
      <c r="AD1360" s="214"/>
    </row>
    <row r="1361" spans="1:30">
      <c r="C1361" s="63" t="s">
        <v>1</v>
      </c>
      <c r="G1361" s="63" t="s">
        <v>1</v>
      </c>
      <c r="K1361" s="63" t="s">
        <v>1</v>
      </c>
      <c r="O1361" s="210" t="s">
        <v>1207</v>
      </c>
      <c r="P1361" s="210"/>
      <c r="Q1361" s="210"/>
      <c r="R1361" s="210"/>
      <c r="S1361" s="210"/>
      <c r="T1361" s="210"/>
      <c r="U1361" s="210"/>
      <c r="V1361" s="210"/>
      <c r="W1361" s="210"/>
      <c r="X1361" s="210"/>
      <c r="Y1361" s="210"/>
      <c r="Z1361" s="210"/>
      <c r="AA1361" s="210"/>
      <c r="AB1361" s="210"/>
      <c r="AC1361" s="214">
        <v>1402.84</v>
      </c>
      <c r="AD1361" s="214"/>
    </row>
    <row r="1362" spans="1:30">
      <c r="B1362" s="197" t="s">
        <v>1208</v>
      </c>
      <c r="C1362" s="197"/>
      <c r="D1362" s="197"/>
      <c r="F1362" s="197" t="s">
        <v>405</v>
      </c>
      <c r="G1362" s="197"/>
      <c r="H1362" s="197"/>
      <c r="I1362" s="197"/>
      <c r="J1362" s="197" t="s">
        <v>1209</v>
      </c>
      <c r="K1362" s="197"/>
      <c r="L1362" s="197"/>
      <c r="N1362" s="197" t="s">
        <v>1210</v>
      </c>
      <c r="O1362" s="197"/>
      <c r="P1362" s="197"/>
      <c r="Q1362" s="197"/>
      <c r="R1362" s="197"/>
      <c r="S1362" s="197"/>
      <c r="T1362" s="197"/>
      <c r="U1362" s="197"/>
      <c r="V1362" s="197"/>
      <c r="W1362" s="197"/>
      <c r="X1362" s="197"/>
      <c r="Y1362" s="197"/>
      <c r="Z1362" s="197"/>
      <c r="AA1362" s="197"/>
      <c r="AC1362" s="209">
        <v>140.56</v>
      </c>
      <c r="AD1362" s="209"/>
    </row>
    <row r="1363" spans="1:30">
      <c r="C1363" s="63" t="s">
        <v>1</v>
      </c>
      <c r="G1363" s="63" t="s">
        <v>1</v>
      </c>
      <c r="K1363" s="63" t="s">
        <v>1</v>
      </c>
      <c r="O1363" s="210" t="s">
        <v>449</v>
      </c>
      <c r="P1363" s="210"/>
      <c r="Q1363" s="210"/>
      <c r="R1363" s="210"/>
      <c r="S1363" s="210"/>
      <c r="T1363" s="210"/>
      <c r="U1363" s="210"/>
      <c r="V1363" s="210"/>
      <c r="W1363" s="210"/>
      <c r="X1363" s="210"/>
      <c r="Y1363" s="210"/>
      <c r="Z1363" s="210"/>
      <c r="AA1363" s="210"/>
      <c r="AB1363" s="210"/>
    </row>
    <row r="1364" spans="1:30" ht="6" customHeight="1"/>
    <row r="1365" spans="1:30" ht="16.5" customHeight="1">
      <c r="A1365" s="195" t="s">
        <v>1211</v>
      </c>
      <c r="B1365" s="195"/>
      <c r="C1365" s="195"/>
      <c r="D1365" s="195"/>
      <c r="E1365" s="195"/>
      <c r="F1365" s="195"/>
      <c r="G1365" s="195"/>
      <c r="H1365" s="195"/>
      <c r="I1365" s="195"/>
      <c r="J1365" s="195"/>
      <c r="K1365" s="195"/>
      <c r="L1365" s="195"/>
      <c r="M1365" s="195"/>
      <c r="N1365" s="195"/>
      <c r="O1365" s="195"/>
      <c r="P1365" s="195"/>
      <c r="Q1365" s="195"/>
      <c r="R1365" s="195"/>
      <c r="S1365" s="195"/>
      <c r="U1365" s="63" t="s">
        <v>1</v>
      </c>
      <c r="W1365" s="63" t="s">
        <v>1</v>
      </c>
      <c r="Y1365" s="207" t="s">
        <v>895</v>
      </c>
      <c r="Z1365" s="207"/>
      <c r="AC1365" s="208">
        <v>41722.120000000003</v>
      </c>
      <c r="AD1365" s="208"/>
    </row>
    <row r="1366" spans="1:30" ht="6.75" customHeight="1"/>
    <row r="1367" spans="1:30" ht="14.25" customHeight="1">
      <c r="A1367" s="211" t="s">
        <v>1212</v>
      </c>
      <c r="B1367" s="211"/>
      <c r="C1367" s="211"/>
      <c r="D1367" s="211"/>
      <c r="E1367" s="211"/>
      <c r="F1367" s="211"/>
      <c r="G1367" s="211"/>
      <c r="H1367" s="211"/>
      <c r="I1367" s="211"/>
      <c r="J1367" s="211"/>
      <c r="K1367" s="211"/>
      <c r="L1367" s="211"/>
      <c r="M1367" s="211"/>
      <c r="N1367" s="211"/>
      <c r="O1367" s="211"/>
    </row>
    <row r="1368" spans="1:30">
      <c r="B1368" s="212" t="s">
        <v>39</v>
      </c>
      <c r="C1368" s="212"/>
      <c r="D1368" s="212"/>
      <c r="F1368" s="212" t="s">
        <v>40</v>
      </c>
      <c r="G1368" s="212"/>
      <c r="H1368" s="212"/>
      <c r="I1368" s="212"/>
      <c r="J1368" s="212" t="s">
        <v>41</v>
      </c>
      <c r="K1368" s="212"/>
      <c r="L1368" s="212"/>
      <c r="N1368" s="212" t="s">
        <v>42</v>
      </c>
      <c r="O1368" s="212"/>
      <c r="P1368" s="212"/>
      <c r="Q1368" s="212"/>
      <c r="R1368" s="212"/>
      <c r="S1368" s="212"/>
      <c r="T1368" s="212"/>
      <c r="U1368" s="212"/>
      <c r="V1368" s="212"/>
      <c r="W1368" s="212"/>
      <c r="X1368" s="212"/>
      <c r="Y1368" s="212"/>
      <c r="Z1368" s="212"/>
      <c r="AA1368" s="212"/>
      <c r="AC1368" s="213" t="s">
        <v>43</v>
      </c>
      <c r="AD1368" s="213"/>
    </row>
    <row r="1369" spans="1:30">
      <c r="B1369" s="197" t="s">
        <v>1117</v>
      </c>
      <c r="C1369" s="197"/>
      <c r="D1369" s="197"/>
      <c r="F1369" s="197" t="s">
        <v>1118</v>
      </c>
      <c r="G1369" s="197"/>
      <c r="H1369" s="197"/>
      <c r="I1369" s="197"/>
      <c r="J1369" s="197" t="s">
        <v>1119</v>
      </c>
      <c r="K1369" s="197"/>
      <c r="L1369" s="197"/>
      <c r="N1369" s="197" t="s">
        <v>1120</v>
      </c>
      <c r="O1369" s="197"/>
      <c r="P1369" s="197"/>
      <c r="Q1369" s="197"/>
      <c r="R1369" s="197"/>
      <c r="S1369" s="197"/>
      <c r="T1369" s="197"/>
      <c r="U1369" s="197"/>
      <c r="V1369" s="197"/>
      <c r="W1369" s="197"/>
      <c r="X1369" s="197"/>
      <c r="Y1369" s="197"/>
      <c r="Z1369" s="197"/>
      <c r="AA1369" s="197"/>
      <c r="AC1369" s="209">
        <v>404.6</v>
      </c>
      <c r="AD1369" s="209"/>
    </row>
    <row r="1370" spans="1:30">
      <c r="C1370" s="63" t="s">
        <v>1</v>
      </c>
      <c r="G1370" s="63" t="s">
        <v>1</v>
      </c>
      <c r="K1370" s="63" t="s">
        <v>1</v>
      </c>
      <c r="O1370" s="210" t="s">
        <v>1121</v>
      </c>
      <c r="P1370" s="210"/>
      <c r="Q1370" s="210"/>
      <c r="R1370" s="210"/>
      <c r="S1370" s="210"/>
      <c r="T1370" s="210"/>
      <c r="U1370" s="210"/>
      <c r="V1370" s="210"/>
      <c r="W1370" s="210"/>
      <c r="X1370" s="210"/>
      <c r="Y1370" s="210"/>
      <c r="Z1370" s="210"/>
      <c r="AA1370" s="210"/>
      <c r="AB1370" s="210"/>
    </row>
    <row r="1371" spans="1:30">
      <c r="B1371" s="197" t="s">
        <v>1213</v>
      </c>
      <c r="C1371" s="197"/>
      <c r="D1371" s="197"/>
      <c r="F1371" s="197" t="s">
        <v>405</v>
      </c>
      <c r="G1371" s="197"/>
      <c r="H1371" s="197"/>
      <c r="I1371" s="197"/>
      <c r="J1371" s="197" t="s">
        <v>1214</v>
      </c>
      <c r="K1371" s="197"/>
      <c r="L1371" s="197"/>
      <c r="N1371" s="197" t="s">
        <v>1215</v>
      </c>
      <c r="O1371" s="197"/>
      <c r="P1371" s="197"/>
      <c r="Q1371" s="197"/>
      <c r="R1371" s="197"/>
      <c r="S1371" s="197"/>
      <c r="T1371" s="197"/>
      <c r="U1371" s="197"/>
      <c r="V1371" s="197"/>
      <c r="W1371" s="197"/>
      <c r="X1371" s="197"/>
      <c r="Y1371" s="197"/>
      <c r="Z1371" s="197"/>
      <c r="AA1371" s="197"/>
      <c r="AC1371" s="209">
        <v>425</v>
      </c>
      <c r="AD1371" s="209"/>
    </row>
    <row r="1372" spans="1:30">
      <c r="C1372" s="63" t="s">
        <v>1</v>
      </c>
      <c r="G1372" s="63" t="s">
        <v>1</v>
      </c>
      <c r="K1372" s="63" t="s">
        <v>1</v>
      </c>
      <c r="O1372" s="210" t="s">
        <v>1216</v>
      </c>
      <c r="P1372" s="210"/>
      <c r="Q1372" s="210"/>
      <c r="R1372" s="210"/>
      <c r="S1372" s="210"/>
      <c r="T1372" s="210"/>
      <c r="U1372" s="210"/>
      <c r="V1372" s="210"/>
      <c r="W1372" s="210"/>
      <c r="X1372" s="210"/>
      <c r="Y1372" s="210"/>
      <c r="Z1372" s="210"/>
      <c r="AA1372" s="210"/>
      <c r="AB1372" s="210"/>
    </row>
    <row r="1373" spans="1:30" ht="6" customHeight="1"/>
    <row r="1374" spans="1:30" ht="16.5" customHeight="1">
      <c r="A1374" s="195" t="s">
        <v>1217</v>
      </c>
      <c r="B1374" s="195"/>
      <c r="C1374" s="195"/>
      <c r="D1374" s="195"/>
      <c r="E1374" s="195"/>
      <c r="F1374" s="195"/>
      <c r="G1374" s="195"/>
      <c r="H1374" s="195"/>
      <c r="I1374" s="195"/>
      <c r="J1374" s="195"/>
      <c r="K1374" s="195"/>
      <c r="L1374" s="195"/>
      <c r="M1374" s="195"/>
      <c r="N1374" s="195"/>
      <c r="O1374" s="195"/>
      <c r="P1374" s="195"/>
      <c r="Q1374" s="195"/>
      <c r="R1374" s="195"/>
      <c r="S1374" s="195"/>
      <c r="U1374" s="63" t="s">
        <v>1</v>
      </c>
      <c r="W1374" s="63" t="s">
        <v>1</v>
      </c>
      <c r="Y1374" s="207" t="s">
        <v>895</v>
      </c>
      <c r="Z1374" s="207"/>
      <c r="AC1374" s="208">
        <v>829.6</v>
      </c>
      <c r="AD1374" s="208"/>
    </row>
    <row r="1375" spans="1:30" ht="6.75" customHeight="1"/>
    <row r="1376" spans="1:30" ht="14.25" customHeight="1">
      <c r="A1376" s="211" t="s">
        <v>1218</v>
      </c>
      <c r="B1376" s="211"/>
      <c r="C1376" s="211"/>
      <c r="D1376" s="211"/>
      <c r="E1376" s="211"/>
      <c r="F1376" s="211"/>
      <c r="G1376" s="211"/>
      <c r="H1376" s="211"/>
      <c r="I1376" s="211"/>
      <c r="J1376" s="211"/>
      <c r="K1376" s="211"/>
      <c r="L1376" s="211"/>
      <c r="M1376" s="211"/>
      <c r="N1376" s="211"/>
      <c r="O1376" s="211"/>
    </row>
    <row r="1377" spans="1:30">
      <c r="B1377" s="212" t="s">
        <v>39</v>
      </c>
      <c r="C1377" s="212"/>
      <c r="D1377" s="212"/>
      <c r="F1377" s="212" t="s">
        <v>40</v>
      </c>
      <c r="G1377" s="212"/>
      <c r="H1377" s="212"/>
      <c r="I1377" s="212"/>
      <c r="J1377" s="212" t="s">
        <v>41</v>
      </c>
      <c r="K1377" s="212"/>
      <c r="L1377" s="212"/>
      <c r="N1377" s="212" t="s">
        <v>42</v>
      </c>
      <c r="O1377" s="212"/>
      <c r="P1377" s="212"/>
      <c r="Q1377" s="212"/>
      <c r="R1377" s="212"/>
      <c r="S1377" s="212"/>
      <c r="T1377" s="212"/>
      <c r="U1377" s="212"/>
      <c r="V1377" s="212"/>
      <c r="W1377" s="212"/>
      <c r="X1377" s="212"/>
      <c r="Y1377" s="212"/>
      <c r="Z1377" s="212"/>
      <c r="AA1377" s="212"/>
      <c r="AC1377" s="213" t="s">
        <v>43</v>
      </c>
      <c r="AD1377" s="213"/>
    </row>
    <row r="1378" spans="1:30">
      <c r="B1378" s="197" t="s">
        <v>1219</v>
      </c>
      <c r="C1378" s="197"/>
      <c r="D1378" s="197"/>
      <c r="F1378" s="197" t="s">
        <v>52</v>
      </c>
      <c r="G1378" s="197"/>
      <c r="H1378" s="197"/>
      <c r="I1378" s="197"/>
      <c r="J1378" s="197" t="s">
        <v>1220</v>
      </c>
      <c r="K1378" s="197"/>
      <c r="L1378" s="197"/>
      <c r="N1378" s="197" t="s">
        <v>1221</v>
      </c>
      <c r="O1378" s="197"/>
      <c r="P1378" s="197"/>
      <c r="Q1378" s="197"/>
      <c r="R1378" s="197"/>
      <c r="S1378" s="197"/>
      <c r="T1378" s="197"/>
      <c r="U1378" s="197"/>
      <c r="V1378" s="197"/>
      <c r="W1378" s="197"/>
      <c r="X1378" s="197"/>
      <c r="Y1378" s="197"/>
      <c r="Z1378" s="197"/>
      <c r="AA1378" s="197"/>
      <c r="AC1378" s="209">
        <v>1600</v>
      </c>
      <c r="AD1378" s="209"/>
    </row>
    <row r="1379" spans="1:30">
      <c r="C1379" s="63" t="s">
        <v>1</v>
      </c>
      <c r="G1379" s="63" t="s">
        <v>1</v>
      </c>
      <c r="K1379" s="63" t="s">
        <v>1</v>
      </c>
      <c r="O1379" s="210" t="s">
        <v>1222</v>
      </c>
      <c r="P1379" s="210"/>
      <c r="Q1379" s="210"/>
      <c r="R1379" s="210"/>
      <c r="S1379" s="210"/>
      <c r="T1379" s="210"/>
      <c r="U1379" s="210"/>
      <c r="V1379" s="210"/>
      <c r="W1379" s="210"/>
      <c r="X1379" s="210"/>
      <c r="Y1379" s="210"/>
      <c r="Z1379" s="210"/>
      <c r="AA1379" s="210"/>
      <c r="AB1379" s="210"/>
    </row>
    <row r="1380" spans="1:30">
      <c r="B1380" s="197" t="s">
        <v>1223</v>
      </c>
      <c r="C1380" s="197"/>
      <c r="D1380" s="197"/>
      <c r="F1380" s="197" t="s">
        <v>1224</v>
      </c>
      <c r="G1380" s="197"/>
      <c r="H1380" s="197"/>
      <c r="I1380" s="197"/>
      <c r="J1380" s="197" t="s">
        <v>1225</v>
      </c>
      <c r="K1380" s="197"/>
      <c r="L1380" s="197"/>
      <c r="N1380" s="197" t="s">
        <v>1226</v>
      </c>
      <c r="O1380" s="197"/>
      <c r="P1380" s="197"/>
      <c r="Q1380" s="197"/>
      <c r="R1380" s="197"/>
      <c r="S1380" s="197"/>
      <c r="T1380" s="197"/>
      <c r="U1380" s="197"/>
      <c r="V1380" s="197"/>
      <c r="W1380" s="197"/>
      <c r="X1380" s="197"/>
      <c r="Y1380" s="197"/>
      <c r="Z1380" s="197"/>
      <c r="AA1380" s="197"/>
      <c r="AC1380" s="209">
        <v>4900</v>
      </c>
      <c r="AD1380" s="209"/>
    </row>
    <row r="1381" spans="1:30">
      <c r="C1381" s="63" t="s">
        <v>1</v>
      </c>
      <c r="G1381" s="63" t="s">
        <v>1</v>
      </c>
      <c r="K1381" s="63" t="s">
        <v>1</v>
      </c>
      <c r="O1381" s="210" t="s">
        <v>1227</v>
      </c>
      <c r="P1381" s="210"/>
      <c r="Q1381" s="210"/>
      <c r="R1381" s="210"/>
      <c r="S1381" s="210"/>
      <c r="T1381" s="210"/>
      <c r="U1381" s="210"/>
      <c r="V1381" s="210"/>
      <c r="W1381" s="210"/>
      <c r="X1381" s="210"/>
      <c r="Y1381" s="210"/>
      <c r="Z1381" s="210"/>
      <c r="AA1381" s="210"/>
      <c r="AB1381" s="210"/>
      <c r="AC1381" s="214">
        <v>700</v>
      </c>
      <c r="AD1381" s="214"/>
    </row>
    <row r="1382" spans="1:30">
      <c r="C1382" s="63" t="s">
        <v>1</v>
      </c>
      <c r="G1382" s="63" t="s">
        <v>1</v>
      </c>
      <c r="K1382" s="63" t="s">
        <v>1</v>
      </c>
      <c r="O1382" s="210" t="s">
        <v>1227</v>
      </c>
      <c r="P1382" s="210"/>
      <c r="Q1382" s="210"/>
      <c r="R1382" s="210"/>
      <c r="S1382" s="210"/>
      <c r="T1382" s="210"/>
      <c r="U1382" s="210"/>
      <c r="V1382" s="210"/>
      <c r="W1382" s="210"/>
      <c r="X1382" s="210"/>
      <c r="Y1382" s="210"/>
      <c r="Z1382" s="210"/>
      <c r="AA1382" s="210"/>
      <c r="AB1382" s="210"/>
      <c r="AC1382" s="214">
        <v>1050</v>
      </c>
      <c r="AD1382" s="214"/>
    </row>
    <row r="1383" spans="1:30">
      <c r="C1383" s="63" t="s">
        <v>1</v>
      </c>
      <c r="G1383" s="63" t="s">
        <v>1</v>
      </c>
      <c r="K1383" s="63" t="s">
        <v>1</v>
      </c>
      <c r="O1383" s="210" t="s">
        <v>1227</v>
      </c>
      <c r="P1383" s="210"/>
      <c r="Q1383" s="210"/>
      <c r="R1383" s="210"/>
      <c r="S1383" s="210"/>
      <c r="T1383" s="210"/>
      <c r="U1383" s="210"/>
      <c r="V1383" s="210"/>
      <c r="W1383" s="210"/>
      <c r="X1383" s="210"/>
      <c r="Y1383" s="210"/>
      <c r="Z1383" s="210"/>
      <c r="AA1383" s="210"/>
      <c r="AB1383" s="210"/>
      <c r="AC1383" s="214">
        <v>1050</v>
      </c>
      <c r="AD1383" s="214"/>
    </row>
    <row r="1384" spans="1:30">
      <c r="C1384" s="63" t="s">
        <v>1</v>
      </c>
      <c r="G1384" s="63" t="s">
        <v>1</v>
      </c>
      <c r="K1384" s="63" t="s">
        <v>1</v>
      </c>
      <c r="O1384" s="210" t="s">
        <v>1227</v>
      </c>
      <c r="P1384" s="210"/>
      <c r="Q1384" s="210"/>
      <c r="R1384" s="210"/>
      <c r="S1384" s="210"/>
      <c r="T1384" s="210"/>
      <c r="U1384" s="210"/>
      <c r="V1384" s="210"/>
      <c r="W1384" s="210"/>
      <c r="X1384" s="210"/>
      <c r="Y1384" s="210"/>
      <c r="Z1384" s="210"/>
      <c r="AA1384" s="210"/>
      <c r="AB1384" s="210"/>
      <c r="AC1384" s="214">
        <v>1050</v>
      </c>
      <c r="AD1384" s="214"/>
    </row>
    <row r="1385" spans="1:30">
      <c r="C1385" s="63" t="s">
        <v>1</v>
      </c>
      <c r="G1385" s="63" t="s">
        <v>1</v>
      </c>
      <c r="K1385" s="63" t="s">
        <v>1</v>
      </c>
      <c r="O1385" s="210" t="s">
        <v>1227</v>
      </c>
      <c r="P1385" s="210"/>
      <c r="Q1385" s="210"/>
      <c r="R1385" s="210"/>
      <c r="S1385" s="210"/>
      <c r="T1385" s="210"/>
      <c r="U1385" s="210"/>
      <c r="V1385" s="210"/>
      <c r="W1385" s="210"/>
      <c r="X1385" s="210"/>
      <c r="Y1385" s="210"/>
      <c r="Z1385" s="210"/>
      <c r="AA1385" s="210"/>
      <c r="AB1385" s="210"/>
      <c r="AC1385" s="214">
        <v>1050</v>
      </c>
      <c r="AD1385" s="214"/>
    </row>
    <row r="1386" spans="1:30">
      <c r="B1386" s="197" t="s">
        <v>532</v>
      </c>
      <c r="C1386" s="197"/>
      <c r="D1386" s="197"/>
      <c r="F1386" s="197" t="s">
        <v>405</v>
      </c>
      <c r="G1386" s="197"/>
      <c r="H1386" s="197"/>
      <c r="I1386" s="197"/>
      <c r="J1386" s="197" t="s">
        <v>533</v>
      </c>
      <c r="K1386" s="197"/>
      <c r="L1386" s="197"/>
      <c r="N1386" s="197" t="s">
        <v>534</v>
      </c>
      <c r="O1386" s="197"/>
      <c r="P1386" s="197"/>
      <c r="Q1386" s="197"/>
      <c r="R1386" s="197"/>
      <c r="S1386" s="197"/>
      <c r="T1386" s="197"/>
      <c r="U1386" s="197"/>
      <c r="V1386" s="197"/>
      <c r="W1386" s="197"/>
      <c r="X1386" s="197"/>
      <c r="Y1386" s="197"/>
      <c r="Z1386" s="197"/>
      <c r="AA1386" s="197"/>
      <c r="AC1386" s="209">
        <v>1680.15</v>
      </c>
      <c r="AD1386" s="209"/>
    </row>
    <row r="1387" spans="1:30">
      <c r="C1387" s="63" t="s">
        <v>1</v>
      </c>
      <c r="G1387" s="63" t="s">
        <v>1</v>
      </c>
      <c r="K1387" s="63" t="s">
        <v>1</v>
      </c>
      <c r="O1387" s="210" t="s">
        <v>535</v>
      </c>
      <c r="P1387" s="210"/>
      <c r="Q1387" s="210"/>
      <c r="R1387" s="210"/>
      <c r="S1387" s="210"/>
      <c r="T1387" s="210"/>
      <c r="U1387" s="210"/>
      <c r="V1387" s="210"/>
      <c r="W1387" s="210"/>
      <c r="X1387" s="210"/>
      <c r="Y1387" s="210"/>
      <c r="Z1387" s="210"/>
      <c r="AA1387" s="210"/>
      <c r="AB1387" s="210"/>
    </row>
    <row r="1388" spans="1:30" ht="6" customHeight="1"/>
    <row r="1389" spans="1:30" ht="16.5" customHeight="1">
      <c r="A1389" s="195" t="s">
        <v>1228</v>
      </c>
      <c r="B1389" s="195"/>
      <c r="C1389" s="195"/>
      <c r="D1389" s="195"/>
      <c r="E1389" s="195"/>
      <c r="F1389" s="195"/>
      <c r="G1389" s="195"/>
      <c r="H1389" s="195"/>
      <c r="I1389" s="195"/>
      <c r="J1389" s="195"/>
      <c r="K1389" s="195"/>
      <c r="L1389" s="195"/>
      <c r="M1389" s="195"/>
      <c r="N1389" s="195"/>
      <c r="O1389" s="195"/>
      <c r="P1389" s="195"/>
      <c r="Q1389" s="195"/>
      <c r="R1389" s="195"/>
      <c r="S1389" s="195"/>
      <c r="U1389" s="63" t="s">
        <v>1</v>
      </c>
      <c r="W1389" s="63" t="s">
        <v>1</v>
      </c>
      <c r="Y1389" s="207" t="s">
        <v>895</v>
      </c>
      <c r="Z1389" s="207"/>
      <c r="AC1389" s="208">
        <v>8180.15</v>
      </c>
      <c r="AD1389" s="208"/>
    </row>
    <row r="1390" spans="1:30" ht="6.75" customHeight="1"/>
    <row r="1391" spans="1:30" ht="14.25" customHeight="1">
      <c r="A1391" s="211" t="s">
        <v>1229</v>
      </c>
      <c r="B1391" s="211"/>
      <c r="C1391" s="211"/>
      <c r="D1391" s="211"/>
      <c r="E1391" s="211"/>
      <c r="F1391" s="211"/>
      <c r="G1391" s="211"/>
      <c r="H1391" s="211"/>
      <c r="I1391" s="211"/>
      <c r="J1391" s="211"/>
      <c r="K1391" s="211"/>
      <c r="L1391" s="211"/>
      <c r="M1391" s="211"/>
      <c r="N1391" s="211"/>
      <c r="O1391" s="211"/>
    </row>
    <row r="1392" spans="1:30">
      <c r="B1392" s="212" t="s">
        <v>39</v>
      </c>
      <c r="C1392" s="212"/>
      <c r="D1392" s="212"/>
      <c r="F1392" s="212" t="s">
        <v>40</v>
      </c>
      <c r="G1392" s="212"/>
      <c r="H1392" s="212"/>
      <c r="I1392" s="212"/>
      <c r="J1392" s="212" t="s">
        <v>41</v>
      </c>
      <c r="K1392" s="212"/>
      <c r="L1392" s="212"/>
      <c r="N1392" s="212" t="s">
        <v>42</v>
      </c>
      <c r="O1392" s="212"/>
      <c r="P1392" s="212"/>
      <c r="Q1392" s="212"/>
      <c r="R1392" s="212"/>
      <c r="S1392" s="212"/>
      <c r="T1392" s="212"/>
      <c r="U1392" s="212"/>
      <c r="V1392" s="212"/>
      <c r="W1392" s="212"/>
      <c r="X1392" s="212"/>
      <c r="Y1392" s="212"/>
      <c r="Z1392" s="212"/>
      <c r="AA1392" s="212"/>
      <c r="AC1392" s="213" t="s">
        <v>43</v>
      </c>
      <c r="AD1392" s="213"/>
    </row>
    <row r="1393" spans="1:30" ht="15.75" customHeight="1"/>
    <row r="1394" spans="1:30" ht="12" customHeight="1"/>
    <row r="1395" spans="1:30" ht="13.5" customHeight="1">
      <c r="A1395" s="195" t="s">
        <v>115</v>
      </c>
      <c r="B1395" s="195"/>
      <c r="C1395" s="195"/>
      <c r="D1395" s="195"/>
      <c r="E1395" s="195"/>
      <c r="F1395" s="195"/>
      <c r="G1395" s="195"/>
      <c r="H1395" s="195"/>
      <c r="I1395" s="195"/>
      <c r="J1395" s="195"/>
      <c r="K1395" s="195"/>
      <c r="L1395" s="195"/>
      <c r="M1395" s="195"/>
      <c r="R1395" s="196" t="s">
        <v>1230</v>
      </c>
      <c r="S1395" s="196"/>
      <c r="T1395" s="196"/>
      <c r="U1395" s="196"/>
      <c r="V1395" s="196"/>
      <c r="W1395" s="196"/>
      <c r="X1395" s="196"/>
      <c r="Y1395" s="196"/>
      <c r="Z1395" s="196"/>
      <c r="AA1395" s="196"/>
      <c r="AB1395" s="196"/>
      <c r="AC1395" s="196"/>
      <c r="AD1395" s="196"/>
    </row>
    <row r="1396" spans="1:30" ht="25.5" customHeight="1">
      <c r="C1396" s="201" t="s">
        <v>35</v>
      </c>
      <c r="D1396" s="201"/>
      <c r="E1396" s="201"/>
      <c r="F1396" s="201"/>
      <c r="G1396" s="201"/>
      <c r="H1396" s="201"/>
      <c r="I1396" s="201"/>
      <c r="J1396" s="201"/>
      <c r="K1396" s="201"/>
      <c r="L1396" s="201"/>
      <c r="M1396" s="201"/>
      <c r="N1396" s="201"/>
      <c r="O1396" s="201"/>
      <c r="P1396" s="201"/>
      <c r="Q1396" s="201"/>
      <c r="R1396" s="201"/>
      <c r="S1396" s="201"/>
      <c r="T1396" s="201"/>
      <c r="U1396" s="201"/>
      <c r="V1396" s="201"/>
      <c r="W1396" s="201"/>
      <c r="X1396" s="201"/>
      <c r="Y1396" s="201"/>
      <c r="Z1396" s="201"/>
      <c r="AA1396" s="201"/>
      <c r="AB1396" s="201"/>
      <c r="AC1396" s="201"/>
    </row>
    <row r="1397" spans="1:30" ht="7.5" customHeight="1"/>
    <row r="1398" spans="1:30" ht="18.75" customHeight="1">
      <c r="I1398" s="215" t="s">
        <v>36</v>
      </c>
      <c r="J1398" s="215"/>
      <c r="K1398" s="215"/>
      <c r="L1398" s="215"/>
      <c r="M1398" s="215"/>
      <c r="N1398" s="215"/>
      <c r="O1398" s="215"/>
      <c r="P1398" s="215"/>
      <c r="S1398" s="216" t="s">
        <v>37</v>
      </c>
      <c r="T1398" s="216"/>
      <c r="U1398" s="216"/>
      <c r="V1398" s="216"/>
      <c r="W1398" s="216"/>
      <c r="X1398" s="216"/>
      <c r="Y1398" s="216"/>
    </row>
    <row r="1399" spans="1:30" ht="6.75" customHeight="1"/>
    <row r="1400" spans="1:30" ht="14.25" customHeight="1">
      <c r="A1400" s="211" t="s">
        <v>1229</v>
      </c>
      <c r="B1400" s="211"/>
      <c r="C1400" s="211"/>
      <c r="D1400" s="211"/>
      <c r="E1400" s="211"/>
      <c r="F1400" s="211"/>
      <c r="G1400" s="211"/>
      <c r="H1400" s="211"/>
      <c r="I1400" s="211"/>
      <c r="J1400" s="211"/>
      <c r="K1400" s="211"/>
      <c r="L1400" s="211"/>
      <c r="M1400" s="211"/>
      <c r="N1400" s="211"/>
      <c r="O1400" s="211"/>
    </row>
    <row r="1401" spans="1:30">
      <c r="B1401" s="212" t="s">
        <v>39</v>
      </c>
      <c r="C1401" s="212"/>
      <c r="D1401" s="212"/>
      <c r="F1401" s="212" t="s">
        <v>40</v>
      </c>
      <c r="G1401" s="212"/>
      <c r="H1401" s="212"/>
      <c r="I1401" s="212"/>
      <c r="J1401" s="212" t="s">
        <v>41</v>
      </c>
      <c r="K1401" s="212"/>
      <c r="L1401" s="212"/>
      <c r="N1401" s="212" t="s">
        <v>42</v>
      </c>
      <c r="O1401" s="212"/>
      <c r="P1401" s="212"/>
      <c r="Q1401" s="212"/>
      <c r="R1401" s="212"/>
      <c r="S1401" s="212"/>
      <c r="T1401" s="212"/>
      <c r="U1401" s="212"/>
      <c r="V1401" s="212"/>
      <c r="W1401" s="212"/>
      <c r="X1401" s="212"/>
      <c r="Y1401" s="212"/>
      <c r="Z1401" s="212"/>
      <c r="AA1401" s="212"/>
      <c r="AC1401" s="213" t="s">
        <v>43</v>
      </c>
      <c r="AD1401" s="213"/>
    </row>
    <row r="1402" spans="1:30">
      <c r="B1402" s="197" t="s">
        <v>1223</v>
      </c>
      <c r="C1402" s="197"/>
      <c r="D1402" s="197"/>
      <c r="F1402" s="197" t="s">
        <v>1224</v>
      </c>
      <c r="G1402" s="197"/>
      <c r="H1402" s="197"/>
      <c r="I1402" s="197"/>
      <c r="J1402" s="197" t="s">
        <v>1225</v>
      </c>
      <c r="K1402" s="197"/>
      <c r="L1402" s="197"/>
      <c r="N1402" s="197" t="s">
        <v>1226</v>
      </c>
      <c r="O1402" s="197"/>
      <c r="P1402" s="197"/>
      <c r="Q1402" s="197"/>
      <c r="R1402" s="197"/>
      <c r="S1402" s="197"/>
      <c r="T1402" s="197"/>
      <c r="U1402" s="197"/>
      <c r="V1402" s="197"/>
      <c r="W1402" s="197"/>
      <c r="X1402" s="197"/>
      <c r="Y1402" s="197"/>
      <c r="Z1402" s="197"/>
      <c r="AA1402" s="197"/>
      <c r="AC1402" s="209">
        <v>350</v>
      </c>
      <c r="AD1402" s="209"/>
    </row>
    <row r="1403" spans="1:30">
      <c r="C1403" s="63" t="s">
        <v>1</v>
      </c>
      <c r="G1403" s="63" t="s">
        <v>1</v>
      </c>
      <c r="K1403" s="63" t="s">
        <v>1</v>
      </c>
      <c r="O1403" s="210" t="s">
        <v>1227</v>
      </c>
      <c r="P1403" s="210"/>
      <c r="Q1403" s="210"/>
      <c r="R1403" s="210"/>
      <c r="S1403" s="210"/>
      <c r="T1403" s="210"/>
      <c r="U1403" s="210"/>
      <c r="V1403" s="210"/>
      <c r="W1403" s="210"/>
      <c r="X1403" s="210"/>
      <c r="Y1403" s="210"/>
      <c r="Z1403" s="210"/>
      <c r="AA1403" s="210"/>
      <c r="AB1403" s="210"/>
    </row>
    <row r="1404" spans="1:30" ht="6" customHeight="1"/>
    <row r="1405" spans="1:30" ht="16.5" customHeight="1">
      <c r="A1405" s="195" t="s">
        <v>1231</v>
      </c>
      <c r="B1405" s="195"/>
      <c r="C1405" s="195"/>
      <c r="D1405" s="195"/>
      <c r="E1405" s="195"/>
      <c r="F1405" s="195"/>
      <c r="G1405" s="195"/>
      <c r="H1405" s="195"/>
      <c r="I1405" s="195"/>
      <c r="J1405" s="195"/>
      <c r="K1405" s="195"/>
      <c r="L1405" s="195"/>
      <c r="M1405" s="195"/>
      <c r="N1405" s="195"/>
      <c r="O1405" s="195"/>
      <c r="P1405" s="195"/>
      <c r="Q1405" s="195"/>
      <c r="R1405" s="195"/>
      <c r="S1405" s="195"/>
      <c r="U1405" s="63" t="s">
        <v>1</v>
      </c>
      <c r="W1405" s="63" t="s">
        <v>1</v>
      </c>
      <c r="Y1405" s="207" t="s">
        <v>895</v>
      </c>
      <c r="Z1405" s="207"/>
      <c r="AC1405" s="208">
        <v>350</v>
      </c>
      <c r="AD1405" s="208"/>
    </row>
    <row r="1406" spans="1:30" ht="6.75" customHeight="1"/>
    <row r="1407" spans="1:30" ht="14.25" customHeight="1">
      <c r="A1407" s="211" t="s">
        <v>1232</v>
      </c>
      <c r="B1407" s="211"/>
      <c r="C1407" s="211"/>
      <c r="D1407" s="211"/>
      <c r="E1407" s="211"/>
      <c r="F1407" s="211"/>
      <c r="G1407" s="211"/>
      <c r="H1407" s="211"/>
      <c r="I1407" s="211"/>
      <c r="J1407" s="211"/>
      <c r="K1407" s="211"/>
      <c r="L1407" s="211"/>
      <c r="M1407" s="211"/>
      <c r="N1407" s="211"/>
      <c r="O1407" s="211"/>
    </row>
    <row r="1408" spans="1:30">
      <c r="B1408" s="212" t="s">
        <v>39</v>
      </c>
      <c r="C1408" s="212"/>
      <c r="D1408" s="212"/>
      <c r="F1408" s="212" t="s">
        <v>40</v>
      </c>
      <c r="G1408" s="212"/>
      <c r="H1408" s="212"/>
      <c r="I1408" s="212"/>
      <c r="J1408" s="212" t="s">
        <v>41</v>
      </c>
      <c r="K1408" s="212"/>
      <c r="L1408" s="212"/>
      <c r="N1408" s="212" t="s">
        <v>42</v>
      </c>
      <c r="O1408" s="212"/>
      <c r="P1408" s="212"/>
      <c r="Q1408" s="212"/>
      <c r="R1408" s="212"/>
      <c r="S1408" s="212"/>
      <c r="T1408" s="212"/>
      <c r="U1408" s="212"/>
      <c r="V1408" s="212"/>
      <c r="W1408" s="212"/>
      <c r="X1408" s="212"/>
      <c r="Y1408" s="212"/>
      <c r="Z1408" s="212"/>
      <c r="AA1408" s="212"/>
      <c r="AC1408" s="213" t="s">
        <v>43</v>
      </c>
      <c r="AD1408" s="213"/>
    </row>
    <row r="1409" spans="2:30">
      <c r="B1409" s="197" t="s">
        <v>1233</v>
      </c>
      <c r="C1409" s="197"/>
      <c r="D1409" s="197"/>
      <c r="F1409" s="197" t="s">
        <v>214</v>
      </c>
      <c r="G1409" s="197"/>
      <c r="H1409" s="197"/>
      <c r="I1409" s="197"/>
      <c r="J1409" s="197" t="s">
        <v>1234</v>
      </c>
      <c r="K1409" s="197"/>
      <c r="L1409" s="197"/>
      <c r="N1409" s="197" t="s">
        <v>1235</v>
      </c>
      <c r="O1409" s="197"/>
      <c r="P1409" s="197"/>
      <c r="Q1409" s="197"/>
      <c r="R1409" s="197"/>
      <c r="S1409" s="197"/>
      <c r="T1409" s="197"/>
      <c r="U1409" s="197"/>
      <c r="V1409" s="197"/>
      <c r="W1409" s="197"/>
      <c r="X1409" s="197"/>
      <c r="Y1409" s="197"/>
      <c r="Z1409" s="197"/>
      <c r="AA1409" s="197"/>
      <c r="AC1409" s="209">
        <v>29011.63</v>
      </c>
      <c r="AD1409" s="209"/>
    </row>
    <row r="1410" spans="2:30">
      <c r="C1410" s="63" t="s">
        <v>1</v>
      </c>
      <c r="G1410" s="63" t="s">
        <v>1</v>
      </c>
      <c r="K1410" s="63" t="s">
        <v>1</v>
      </c>
      <c r="O1410" s="210" t="s">
        <v>1236</v>
      </c>
      <c r="P1410" s="210"/>
      <c r="Q1410" s="210"/>
      <c r="R1410" s="210"/>
      <c r="S1410" s="210"/>
      <c r="T1410" s="210"/>
      <c r="U1410" s="210"/>
      <c r="V1410" s="210"/>
      <c r="W1410" s="210"/>
      <c r="X1410" s="210"/>
      <c r="Y1410" s="210"/>
      <c r="Z1410" s="210"/>
      <c r="AA1410" s="210"/>
      <c r="AB1410" s="210"/>
      <c r="AC1410" s="214">
        <v>13134.67</v>
      </c>
      <c r="AD1410" s="214"/>
    </row>
    <row r="1411" spans="2:30">
      <c r="C1411" s="63" t="s">
        <v>1</v>
      </c>
      <c r="G1411" s="63" t="s">
        <v>1</v>
      </c>
      <c r="K1411" s="63" t="s">
        <v>1</v>
      </c>
      <c r="O1411" s="210" t="s">
        <v>1237</v>
      </c>
      <c r="P1411" s="210"/>
      <c r="Q1411" s="210"/>
      <c r="R1411" s="210"/>
      <c r="S1411" s="210"/>
      <c r="T1411" s="210"/>
      <c r="U1411" s="210"/>
      <c r="V1411" s="210"/>
      <c r="W1411" s="210"/>
      <c r="X1411" s="210"/>
      <c r="Y1411" s="210"/>
      <c r="Z1411" s="210"/>
      <c r="AA1411" s="210"/>
      <c r="AB1411" s="210"/>
      <c r="AC1411" s="214">
        <v>15876.96</v>
      </c>
      <c r="AD1411" s="214"/>
    </row>
    <row r="1412" spans="2:30">
      <c r="B1412" s="197" t="s">
        <v>1238</v>
      </c>
      <c r="C1412" s="197"/>
      <c r="D1412" s="197"/>
      <c r="F1412" s="197" t="s">
        <v>214</v>
      </c>
      <c r="G1412" s="197"/>
      <c r="H1412" s="197"/>
      <c r="I1412" s="197"/>
      <c r="J1412" s="197" t="s">
        <v>1239</v>
      </c>
      <c r="K1412" s="197"/>
      <c r="L1412" s="197"/>
      <c r="N1412" s="197" t="s">
        <v>1240</v>
      </c>
      <c r="O1412" s="197"/>
      <c r="P1412" s="197"/>
      <c r="Q1412" s="197"/>
      <c r="R1412" s="197"/>
      <c r="S1412" s="197"/>
      <c r="T1412" s="197"/>
      <c r="U1412" s="197"/>
      <c r="V1412" s="197"/>
      <c r="W1412" s="197"/>
      <c r="X1412" s="197"/>
      <c r="Y1412" s="197"/>
      <c r="Z1412" s="197"/>
      <c r="AA1412" s="197"/>
      <c r="AC1412" s="209">
        <v>1350</v>
      </c>
      <c r="AD1412" s="209"/>
    </row>
    <row r="1413" spans="2:30">
      <c r="C1413" s="63" t="s">
        <v>1</v>
      </c>
      <c r="G1413" s="63" t="s">
        <v>1</v>
      </c>
      <c r="K1413" s="63" t="s">
        <v>1</v>
      </c>
      <c r="O1413" s="210" t="s">
        <v>1241</v>
      </c>
      <c r="P1413" s="210"/>
      <c r="Q1413" s="210"/>
      <c r="R1413" s="210"/>
      <c r="S1413" s="210"/>
      <c r="T1413" s="210"/>
      <c r="U1413" s="210"/>
      <c r="V1413" s="210"/>
      <c r="W1413" s="210"/>
      <c r="X1413" s="210"/>
      <c r="Y1413" s="210"/>
      <c r="Z1413" s="210"/>
      <c r="AA1413" s="210"/>
      <c r="AB1413" s="210"/>
      <c r="AC1413" s="214">
        <v>450</v>
      </c>
      <c r="AD1413" s="214"/>
    </row>
    <row r="1414" spans="2:30">
      <c r="C1414" s="63" t="s">
        <v>1</v>
      </c>
      <c r="G1414" s="63" t="s">
        <v>1</v>
      </c>
      <c r="K1414" s="63" t="s">
        <v>1</v>
      </c>
      <c r="O1414" s="210" t="s">
        <v>1241</v>
      </c>
      <c r="P1414" s="210"/>
      <c r="Q1414" s="210"/>
      <c r="R1414" s="210"/>
      <c r="S1414" s="210"/>
      <c r="T1414" s="210"/>
      <c r="U1414" s="210"/>
      <c r="V1414" s="210"/>
      <c r="W1414" s="210"/>
      <c r="X1414" s="210"/>
      <c r="Y1414" s="210"/>
      <c r="Z1414" s="210"/>
      <c r="AA1414" s="210"/>
      <c r="AB1414" s="210"/>
      <c r="AC1414" s="214">
        <v>900</v>
      </c>
      <c r="AD1414" s="214"/>
    </row>
    <row r="1415" spans="2:30">
      <c r="B1415" s="197" t="s">
        <v>1242</v>
      </c>
      <c r="C1415" s="197"/>
      <c r="D1415" s="197"/>
      <c r="F1415" s="197" t="s">
        <v>214</v>
      </c>
      <c r="G1415" s="197"/>
      <c r="H1415" s="197"/>
      <c r="I1415" s="197"/>
      <c r="J1415" s="197" t="s">
        <v>1243</v>
      </c>
      <c r="K1415" s="197"/>
      <c r="L1415" s="197"/>
      <c r="N1415" s="197" t="s">
        <v>1244</v>
      </c>
      <c r="O1415" s="197"/>
      <c r="P1415" s="197"/>
      <c r="Q1415" s="197"/>
      <c r="R1415" s="197"/>
      <c r="S1415" s="197"/>
      <c r="T1415" s="197"/>
      <c r="U1415" s="197"/>
      <c r="V1415" s="197"/>
      <c r="W1415" s="197"/>
      <c r="X1415" s="197"/>
      <c r="Y1415" s="197"/>
      <c r="Z1415" s="197"/>
      <c r="AA1415" s="197"/>
      <c r="AC1415" s="209">
        <v>43051.13</v>
      </c>
      <c r="AD1415" s="209"/>
    </row>
    <row r="1416" spans="2:30">
      <c r="C1416" s="63" t="s">
        <v>1</v>
      </c>
      <c r="G1416" s="63" t="s">
        <v>1</v>
      </c>
      <c r="K1416" s="63" t="s">
        <v>1</v>
      </c>
      <c r="O1416" s="210" t="s">
        <v>1245</v>
      </c>
      <c r="P1416" s="210"/>
      <c r="Q1416" s="210"/>
      <c r="R1416" s="210"/>
      <c r="S1416" s="210"/>
      <c r="T1416" s="210"/>
      <c r="U1416" s="210"/>
      <c r="V1416" s="210"/>
      <c r="W1416" s="210"/>
      <c r="X1416" s="210"/>
      <c r="Y1416" s="210"/>
      <c r="Z1416" s="210"/>
      <c r="AA1416" s="210"/>
      <c r="AB1416" s="210"/>
      <c r="AC1416" s="214">
        <v>17166.310000000001</v>
      </c>
      <c r="AD1416" s="214"/>
    </row>
    <row r="1417" spans="2:30">
      <c r="C1417" s="63" t="s">
        <v>1</v>
      </c>
      <c r="G1417" s="63" t="s">
        <v>1</v>
      </c>
      <c r="K1417" s="63" t="s">
        <v>1</v>
      </c>
      <c r="O1417" s="210" t="s">
        <v>1246</v>
      </c>
      <c r="P1417" s="210"/>
      <c r="Q1417" s="210"/>
      <c r="R1417" s="210"/>
      <c r="S1417" s="210"/>
      <c r="T1417" s="210"/>
      <c r="U1417" s="210"/>
      <c r="V1417" s="210"/>
      <c r="W1417" s="210"/>
      <c r="X1417" s="210"/>
      <c r="Y1417" s="210"/>
      <c r="Z1417" s="210"/>
      <c r="AA1417" s="210"/>
      <c r="AB1417" s="210"/>
      <c r="AC1417" s="214">
        <v>25884.82</v>
      </c>
      <c r="AD1417" s="214"/>
    </row>
    <row r="1418" spans="2:30">
      <c r="B1418" s="197" t="s">
        <v>1247</v>
      </c>
      <c r="C1418" s="197"/>
      <c r="D1418" s="197"/>
      <c r="F1418" s="197" t="s">
        <v>214</v>
      </c>
      <c r="G1418" s="197"/>
      <c r="H1418" s="197"/>
      <c r="I1418" s="197"/>
      <c r="J1418" s="197" t="s">
        <v>1248</v>
      </c>
      <c r="K1418" s="197"/>
      <c r="L1418" s="197"/>
      <c r="N1418" s="197" t="s">
        <v>1249</v>
      </c>
      <c r="O1418" s="197"/>
      <c r="P1418" s="197"/>
      <c r="Q1418" s="197"/>
      <c r="R1418" s="197"/>
      <c r="S1418" s="197"/>
      <c r="T1418" s="197"/>
      <c r="U1418" s="197"/>
      <c r="V1418" s="197"/>
      <c r="W1418" s="197"/>
      <c r="X1418" s="197"/>
      <c r="Y1418" s="197"/>
      <c r="Z1418" s="197"/>
      <c r="AA1418" s="197"/>
      <c r="AC1418" s="209">
        <v>6127.05</v>
      </c>
      <c r="AD1418" s="209"/>
    </row>
    <row r="1419" spans="2:30">
      <c r="C1419" s="63" t="s">
        <v>1</v>
      </c>
      <c r="G1419" s="63" t="s">
        <v>1</v>
      </c>
      <c r="K1419" s="63" t="s">
        <v>1</v>
      </c>
      <c r="O1419" s="210" t="s">
        <v>1241</v>
      </c>
      <c r="P1419" s="210"/>
      <c r="Q1419" s="210"/>
      <c r="R1419" s="210"/>
      <c r="S1419" s="210"/>
      <c r="T1419" s="210"/>
      <c r="U1419" s="210"/>
      <c r="V1419" s="210"/>
      <c r="W1419" s="210"/>
      <c r="X1419" s="210"/>
      <c r="Y1419" s="210"/>
      <c r="Z1419" s="210"/>
      <c r="AA1419" s="210"/>
      <c r="AB1419" s="210"/>
    </row>
    <row r="1420" spans="2:30">
      <c r="B1420" s="197" t="s">
        <v>1250</v>
      </c>
      <c r="C1420" s="197"/>
      <c r="D1420" s="197"/>
      <c r="F1420" s="197" t="s">
        <v>214</v>
      </c>
      <c r="G1420" s="197"/>
      <c r="H1420" s="197"/>
      <c r="I1420" s="197"/>
      <c r="J1420" s="197" t="s">
        <v>162</v>
      </c>
      <c r="K1420" s="197"/>
      <c r="L1420" s="197"/>
      <c r="N1420" s="197" t="s">
        <v>163</v>
      </c>
      <c r="O1420" s="197"/>
      <c r="P1420" s="197"/>
      <c r="Q1420" s="197"/>
      <c r="R1420" s="197"/>
      <c r="S1420" s="197"/>
      <c r="T1420" s="197"/>
      <c r="U1420" s="197"/>
      <c r="V1420" s="197"/>
      <c r="W1420" s="197"/>
      <c r="X1420" s="197"/>
      <c r="Y1420" s="197"/>
      <c r="Z1420" s="197"/>
      <c r="AA1420" s="197"/>
      <c r="AC1420" s="209">
        <v>22210.89</v>
      </c>
      <c r="AD1420" s="209"/>
    </row>
    <row r="1421" spans="2:30">
      <c r="C1421" s="63" t="s">
        <v>1</v>
      </c>
      <c r="G1421" s="63" t="s">
        <v>1</v>
      </c>
      <c r="K1421" s="63" t="s">
        <v>1</v>
      </c>
      <c r="O1421" s="210" t="s">
        <v>1251</v>
      </c>
      <c r="P1421" s="210"/>
      <c r="Q1421" s="210"/>
      <c r="R1421" s="210"/>
      <c r="S1421" s="210"/>
      <c r="T1421" s="210"/>
      <c r="U1421" s="210"/>
      <c r="V1421" s="210"/>
      <c r="W1421" s="210"/>
      <c r="X1421" s="210"/>
      <c r="Y1421" s="210"/>
      <c r="Z1421" s="210"/>
      <c r="AA1421" s="210"/>
      <c r="AB1421" s="210"/>
      <c r="AC1421" s="214">
        <v>11701.91</v>
      </c>
      <c r="AD1421" s="214"/>
    </row>
    <row r="1422" spans="2:30">
      <c r="C1422" s="63" t="s">
        <v>1</v>
      </c>
      <c r="G1422" s="63" t="s">
        <v>1</v>
      </c>
      <c r="K1422" s="63" t="s">
        <v>1</v>
      </c>
      <c r="O1422" s="210" t="s">
        <v>1252</v>
      </c>
      <c r="P1422" s="210"/>
      <c r="Q1422" s="210"/>
      <c r="R1422" s="210"/>
      <c r="S1422" s="210"/>
      <c r="T1422" s="210"/>
      <c r="U1422" s="210"/>
      <c r="V1422" s="210"/>
      <c r="W1422" s="210"/>
      <c r="X1422" s="210"/>
      <c r="Y1422" s="210"/>
      <c r="Z1422" s="210"/>
      <c r="AA1422" s="210"/>
      <c r="AB1422" s="210"/>
      <c r="AC1422" s="214">
        <v>10508.98</v>
      </c>
      <c r="AD1422" s="214"/>
    </row>
    <row r="1423" spans="2:30">
      <c r="B1423" s="197" t="s">
        <v>1253</v>
      </c>
      <c r="C1423" s="197"/>
      <c r="D1423" s="197"/>
      <c r="F1423" s="197" t="s">
        <v>405</v>
      </c>
      <c r="G1423" s="197"/>
      <c r="H1423" s="197"/>
      <c r="I1423" s="197"/>
      <c r="J1423" s="197" t="s">
        <v>1254</v>
      </c>
      <c r="K1423" s="197"/>
      <c r="L1423" s="197"/>
      <c r="N1423" s="197" t="s">
        <v>1255</v>
      </c>
      <c r="O1423" s="197"/>
      <c r="P1423" s="197"/>
      <c r="Q1423" s="197"/>
      <c r="R1423" s="197"/>
      <c r="S1423" s="197"/>
      <c r="T1423" s="197"/>
      <c r="U1423" s="197"/>
      <c r="V1423" s="197"/>
      <c r="W1423" s="197"/>
      <c r="X1423" s="197"/>
      <c r="Y1423" s="197"/>
      <c r="Z1423" s="197"/>
      <c r="AA1423" s="197"/>
      <c r="AC1423" s="209">
        <v>44099.75</v>
      </c>
      <c r="AD1423" s="209"/>
    </row>
    <row r="1424" spans="2:30">
      <c r="C1424" s="63" t="s">
        <v>1</v>
      </c>
      <c r="G1424" s="63" t="s">
        <v>1</v>
      </c>
      <c r="K1424" s="63" t="s">
        <v>1</v>
      </c>
      <c r="O1424" s="210" t="s">
        <v>1256</v>
      </c>
      <c r="P1424" s="210"/>
      <c r="Q1424" s="210"/>
      <c r="R1424" s="210"/>
      <c r="S1424" s="210"/>
      <c r="T1424" s="210"/>
      <c r="U1424" s="210"/>
      <c r="V1424" s="210"/>
      <c r="W1424" s="210"/>
      <c r="X1424" s="210"/>
      <c r="Y1424" s="210"/>
      <c r="Z1424" s="210"/>
      <c r="AA1424" s="210"/>
      <c r="AB1424" s="210"/>
      <c r="AC1424" s="214">
        <v>22754.28</v>
      </c>
      <c r="AD1424" s="214"/>
    </row>
    <row r="1425" spans="2:30">
      <c r="C1425" s="63" t="s">
        <v>1</v>
      </c>
      <c r="G1425" s="63" t="s">
        <v>1</v>
      </c>
      <c r="K1425" s="63" t="s">
        <v>1</v>
      </c>
      <c r="O1425" s="210" t="s">
        <v>1257</v>
      </c>
      <c r="P1425" s="210"/>
      <c r="Q1425" s="210"/>
      <c r="R1425" s="210"/>
      <c r="S1425" s="210"/>
      <c r="T1425" s="210"/>
      <c r="U1425" s="210"/>
      <c r="V1425" s="210"/>
      <c r="W1425" s="210"/>
      <c r="X1425" s="210"/>
      <c r="Y1425" s="210"/>
      <c r="Z1425" s="210"/>
      <c r="AA1425" s="210"/>
      <c r="AB1425" s="210"/>
      <c r="AC1425" s="214">
        <v>4849.4399999999996</v>
      </c>
      <c r="AD1425" s="214"/>
    </row>
    <row r="1426" spans="2:30">
      <c r="C1426" s="63" t="s">
        <v>1</v>
      </c>
      <c r="G1426" s="63" t="s">
        <v>1</v>
      </c>
      <c r="K1426" s="63" t="s">
        <v>1</v>
      </c>
      <c r="O1426" s="210" t="s">
        <v>1258</v>
      </c>
      <c r="P1426" s="210"/>
      <c r="Q1426" s="210"/>
      <c r="R1426" s="210"/>
      <c r="S1426" s="210"/>
      <c r="T1426" s="210"/>
      <c r="U1426" s="210"/>
      <c r="V1426" s="210"/>
      <c r="W1426" s="210"/>
      <c r="X1426" s="210"/>
      <c r="Y1426" s="210"/>
      <c r="Z1426" s="210"/>
      <c r="AA1426" s="210"/>
      <c r="AB1426" s="210"/>
      <c r="AC1426" s="214">
        <v>16496.03</v>
      </c>
      <c r="AD1426" s="214"/>
    </row>
    <row r="1427" spans="2:30">
      <c r="B1427" s="197" t="s">
        <v>1259</v>
      </c>
      <c r="C1427" s="197"/>
      <c r="D1427" s="197"/>
      <c r="F1427" s="197" t="s">
        <v>405</v>
      </c>
      <c r="G1427" s="197"/>
      <c r="H1427" s="197"/>
      <c r="I1427" s="197"/>
      <c r="J1427" s="197" t="s">
        <v>1234</v>
      </c>
      <c r="K1427" s="197"/>
      <c r="L1427" s="197"/>
      <c r="N1427" s="197" t="s">
        <v>1235</v>
      </c>
      <c r="O1427" s="197"/>
      <c r="P1427" s="197"/>
      <c r="Q1427" s="197"/>
      <c r="R1427" s="197"/>
      <c r="S1427" s="197"/>
      <c r="T1427" s="197"/>
      <c r="U1427" s="197"/>
      <c r="V1427" s="197"/>
      <c r="W1427" s="197"/>
      <c r="X1427" s="197"/>
      <c r="Y1427" s="197"/>
      <c r="Z1427" s="197"/>
      <c r="AA1427" s="197"/>
      <c r="AC1427" s="209">
        <v>34356.28</v>
      </c>
      <c r="AD1427" s="209"/>
    </row>
    <row r="1428" spans="2:30">
      <c r="C1428" s="63" t="s">
        <v>1</v>
      </c>
      <c r="G1428" s="63" t="s">
        <v>1</v>
      </c>
      <c r="K1428" s="63" t="s">
        <v>1</v>
      </c>
      <c r="O1428" s="210" t="s">
        <v>1260</v>
      </c>
      <c r="P1428" s="210"/>
      <c r="Q1428" s="210"/>
      <c r="R1428" s="210"/>
      <c r="S1428" s="210"/>
      <c r="T1428" s="210"/>
      <c r="U1428" s="210"/>
      <c r="V1428" s="210"/>
      <c r="W1428" s="210"/>
      <c r="X1428" s="210"/>
      <c r="Y1428" s="210"/>
      <c r="Z1428" s="210"/>
      <c r="AA1428" s="210"/>
      <c r="AB1428" s="210"/>
    </row>
    <row r="1429" spans="2:30">
      <c r="B1429" s="197" t="s">
        <v>1261</v>
      </c>
      <c r="C1429" s="197"/>
      <c r="D1429" s="197"/>
      <c r="F1429" s="197" t="s">
        <v>405</v>
      </c>
      <c r="G1429" s="197"/>
      <c r="H1429" s="197"/>
      <c r="I1429" s="197"/>
      <c r="J1429" s="197" t="s">
        <v>1262</v>
      </c>
      <c r="K1429" s="197"/>
      <c r="L1429" s="197"/>
      <c r="N1429" s="197" t="s">
        <v>1263</v>
      </c>
      <c r="O1429" s="197"/>
      <c r="P1429" s="197"/>
      <c r="Q1429" s="197"/>
      <c r="R1429" s="197"/>
      <c r="S1429" s="197"/>
      <c r="T1429" s="197"/>
      <c r="U1429" s="197"/>
      <c r="V1429" s="197"/>
      <c r="W1429" s="197"/>
      <c r="X1429" s="197"/>
      <c r="Y1429" s="197"/>
      <c r="Z1429" s="197"/>
      <c r="AA1429" s="197"/>
      <c r="AC1429" s="209">
        <v>32602.86</v>
      </c>
      <c r="AD1429" s="209"/>
    </row>
    <row r="1430" spans="2:30">
      <c r="C1430" s="63" t="s">
        <v>1</v>
      </c>
      <c r="G1430" s="63" t="s">
        <v>1</v>
      </c>
      <c r="K1430" s="63" t="s">
        <v>1</v>
      </c>
      <c r="O1430" s="210" t="s">
        <v>1264</v>
      </c>
      <c r="P1430" s="210"/>
      <c r="Q1430" s="210"/>
      <c r="R1430" s="210"/>
      <c r="S1430" s="210"/>
      <c r="T1430" s="210"/>
      <c r="U1430" s="210"/>
      <c r="V1430" s="210"/>
      <c r="W1430" s="210"/>
      <c r="X1430" s="210"/>
      <c r="Y1430" s="210"/>
      <c r="Z1430" s="210"/>
      <c r="AA1430" s="210"/>
      <c r="AB1430" s="210"/>
      <c r="AC1430" s="214">
        <v>9455.41</v>
      </c>
      <c r="AD1430" s="214"/>
    </row>
    <row r="1431" spans="2:30">
      <c r="C1431" s="63" t="s">
        <v>1</v>
      </c>
      <c r="G1431" s="63" t="s">
        <v>1</v>
      </c>
      <c r="K1431" s="63" t="s">
        <v>1</v>
      </c>
      <c r="O1431" s="210" t="s">
        <v>1265</v>
      </c>
      <c r="P1431" s="210"/>
      <c r="Q1431" s="210"/>
      <c r="R1431" s="210"/>
      <c r="S1431" s="210"/>
      <c r="T1431" s="210"/>
      <c r="U1431" s="210"/>
      <c r="V1431" s="210"/>
      <c r="W1431" s="210"/>
      <c r="X1431" s="210"/>
      <c r="Y1431" s="210"/>
      <c r="Z1431" s="210"/>
      <c r="AA1431" s="210"/>
      <c r="AB1431" s="210"/>
      <c r="AC1431" s="214">
        <v>11463.21</v>
      </c>
      <c r="AD1431" s="214"/>
    </row>
    <row r="1432" spans="2:30">
      <c r="C1432" s="63" t="s">
        <v>1</v>
      </c>
      <c r="G1432" s="63" t="s">
        <v>1</v>
      </c>
      <c r="K1432" s="63" t="s">
        <v>1</v>
      </c>
      <c r="O1432" s="210" t="s">
        <v>1266</v>
      </c>
      <c r="P1432" s="210"/>
      <c r="Q1432" s="210"/>
      <c r="R1432" s="210"/>
      <c r="S1432" s="210"/>
      <c r="T1432" s="210"/>
      <c r="U1432" s="210"/>
      <c r="V1432" s="210"/>
      <c r="W1432" s="210"/>
      <c r="X1432" s="210"/>
      <c r="Y1432" s="210"/>
      <c r="Z1432" s="210"/>
      <c r="AA1432" s="210"/>
      <c r="AB1432" s="210"/>
      <c r="AC1432" s="214">
        <v>11684.24</v>
      </c>
      <c r="AD1432" s="214"/>
    </row>
    <row r="1433" spans="2:30">
      <c r="B1433" s="197" t="s">
        <v>486</v>
      </c>
      <c r="C1433" s="197"/>
      <c r="D1433" s="197"/>
      <c r="F1433" s="197" t="s">
        <v>405</v>
      </c>
      <c r="G1433" s="197"/>
      <c r="H1433" s="197"/>
      <c r="I1433" s="197"/>
      <c r="J1433" s="197" t="s">
        <v>487</v>
      </c>
      <c r="K1433" s="197"/>
      <c r="L1433" s="197"/>
      <c r="N1433" s="197" t="s">
        <v>488</v>
      </c>
      <c r="O1433" s="197"/>
      <c r="P1433" s="197"/>
      <c r="Q1433" s="197"/>
      <c r="R1433" s="197"/>
      <c r="S1433" s="197"/>
      <c r="T1433" s="197"/>
      <c r="U1433" s="197"/>
      <c r="V1433" s="197"/>
      <c r="W1433" s="197"/>
      <c r="X1433" s="197"/>
      <c r="Y1433" s="197"/>
      <c r="Z1433" s="197"/>
      <c r="AA1433" s="197"/>
      <c r="AC1433" s="209">
        <v>3375.43</v>
      </c>
      <c r="AD1433" s="209"/>
    </row>
    <row r="1434" spans="2:30">
      <c r="C1434" s="63" t="s">
        <v>1</v>
      </c>
      <c r="G1434" s="63" t="s">
        <v>1</v>
      </c>
      <c r="K1434" s="63" t="s">
        <v>1</v>
      </c>
      <c r="O1434" s="210" t="s">
        <v>1267</v>
      </c>
      <c r="P1434" s="210"/>
      <c r="Q1434" s="210"/>
      <c r="R1434" s="210"/>
      <c r="S1434" s="210"/>
      <c r="T1434" s="210"/>
      <c r="U1434" s="210"/>
      <c r="V1434" s="210"/>
      <c r="W1434" s="210"/>
      <c r="X1434" s="210"/>
      <c r="Y1434" s="210"/>
      <c r="Z1434" s="210"/>
      <c r="AA1434" s="210"/>
      <c r="AB1434" s="210"/>
    </row>
    <row r="1435" spans="2:30">
      <c r="B1435" s="197" t="s">
        <v>1268</v>
      </c>
      <c r="C1435" s="197"/>
      <c r="D1435" s="197"/>
      <c r="F1435" s="197" t="s">
        <v>405</v>
      </c>
      <c r="G1435" s="197"/>
      <c r="H1435" s="197"/>
      <c r="I1435" s="197"/>
      <c r="J1435" s="197" t="s">
        <v>162</v>
      </c>
      <c r="K1435" s="197"/>
      <c r="L1435" s="197"/>
      <c r="N1435" s="197" t="s">
        <v>163</v>
      </c>
      <c r="O1435" s="197"/>
      <c r="P1435" s="197"/>
      <c r="Q1435" s="197"/>
      <c r="R1435" s="197"/>
      <c r="S1435" s="197"/>
      <c r="T1435" s="197"/>
      <c r="U1435" s="197"/>
      <c r="V1435" s="197"/>
      <c r="W1435" s="197"/>
      <c r="X1435" s="197"/>
      <c r="Y1435" s="197"/>
      <c r="Z1435" s="197"/>
      <c r="AA1435" s="197"/>
      <c r="AC1435" s="209">
        <v>49788.13</v>
      </c>
      <c r="AD1435" s="209"/>
    </row>
    <row r="1436" spans="2:30">
      <c r="C1436" s="63" t="s">
        <v>1</v>
      </c>
      <c r="G1436" s="63" t="s">
        <v>1</v>
      </c>
      <c r="K1436" s="63" t="s">
        <v>1</v>
      </c>
      <c r="O1436" s="210" t="s">
        <v>1269</v>
      </c>
      <c r="P1436" s="210"/>
      <c r="Q1436" s="210"/>
      <c r="R1436" s="210"/>
      <c r="S1436" s="210"/>
      <c r="T1436" s="210"/>
      <c r="U1436" s="210"/>
      <c r="V1436" s="210"/>
      <c r="W1436" s="210"/>
      <c r="X1436" s="210"/>
      <c r="Y1436" s="210"/>
      <c r="Z1436" s="210"/>
      <c r="AA1436" s="210"/>
      <c r="AB1436" s="210"/>
      <c r="AC1436" s="214">
        <v>19878.73</v>
      </c>
      <c r="AD1436" s="214"/>
    </row>
    <row r="1437" spans="2:30">
      <c r="C1437" s="63" t="s">
        <v>1</v>
      </c>
      <c r="G1437" s="63" t="s">
        <v>1</v>
      </c>
      <c r="K1437" s="63" t="s">
        <v>1</v>
      </c>
      <c r="O1437" s="210" t="s">
        <v>1270</v>
      </c>
      <c r="P1437" s="210"/>
      <c r="Q1437" s="210"/>
      <c r="R1437" s="210"/>
      <c r="S1437" s="210"/>
      <c r="T1437" s="210"/>
      <c r="U1437" s="210"/>
      <c r="V1437" s="210"/>
      <c r="W1437" s="210"/>
      <c r="X1437" s="210"/>
      <c r="Y1437" s="210"/>
      <c r="Z1437" s="210"/>
      <c r="AA1437" s="210"/>
      <c r="AB1437" s="210"/>
      <c r="AC1437" s="214">
        <v>29909.4</v>
      </c>
      <c r="AD1437" s="214"/>
    </row>
    <row r="1438" spans="2:30">
      <c r="B1438" s="197" t="s">
        <v>1271</v>
      </c>
      <c r="C1438" s="197"/>
      <c r="D1438" s="197"/>
      <c r="F1438" s="197" t="s">
        <v>405</v>
      </c>
      <c r="G1438" s="197"/>
      <c r="H1438" s="197"/>
      <c r="I1438" s="197"/>
      <c r="J1438" s="197" t="s">
        <v>1272</v>
      </c>
      <c r="K1438" s="197"/>
      <c r="L1438" s="197"/>
      <c r="N1438" s="197" t="s">
        <v>1273</v>
      </c>
      <c r="O1438" s="197"/>
      <c r="P1438" s="197"/>
      <c r="Q1438" s="197"/>
      <c r="R1438" s="197"/>
      <c r="S1438" s="197"/>
      <c r="T1438" s="197"/>
      <c r="U1438" s="197"/>
      <c r="V1438" s="197"/>
      <c r="W1438" s="197"/>
      <c r="X1438" s="197"/>
      <c r="Y1438" s="197"/>
      <c r="Z1438" s="197"/>
      <c r="AA1438" s="197"/>
      <c r="AC1438" s="209">
        <v>42581.4</v>
      </c>
      <c r="AD1438" s="209"/>
    </row>
    <row r="1439" spans="2:30">
      <c r="C1439" s="63" t="s">
        <v>1</v>
      </c>
      <c r="G1439" s="63" t="s">
        <v>1</v>
      </c>
      <c r="K1439" s="63" t="s">
        <v>1</v>
      </c>
      <c r="O1439" s="210" t="s">
        <v>1274</v>
      </c>
      <c r="P1439" s="210"/>
      <c r="Q1439" s="210"/>
      <c r="R1439" s="210"/>
      <c r="S1439" s="210"/>
      <c r="T1439" s="210"/>
      <c r="U1439" s="210"/>
      <c r="V1439" s="210"/>
      <c r="W1439" s="210"/>
      <c r="X1439" s="210"/>
      <c r="Y1439" s="210"/>
      <c r="Z1439" s="210"/>
      <c r="AA1439" s="210"/>
      <c r="AB1439" s="210"/>
      <c r="AC1439" s="214">
        <v>10057.75</v>
      </c>
      <c r="AD1439" s="214"/>
    </row>
    <row r="1440" spans="2:30">
      <c r="C1440" s="63" t="s">
        <v>1</v>
      </c>
      <c r="G1440" s="63" t="s">
        <v>1</v>
      </c>
      <c r="K1440" s="63" t="s">
        <v>1</v>
      </c>
      <c r="O1440" s="210" t="s">
        <v>1275</v>
      </c>
      <c r="P1440" s="210"/>
      <c r="Q1440" s="210"/>
      <c r="R1440" s="210"/>
      <c r="S1440" s="210"/>
      <c r="T1440" s="210"/>
      <c r="U1440" s="210"/>
      <c r="V1440" s="210"/>
      <c r="W1440" s="210"/>
      <c r="X1440" s="210"/>
      <c r="Y1440" s="210"/>
      <c r="Z1440" s="210"/>
      <c r="AA1440" s="210"/>
      <c r="AB1440" s="210"/>
      <c r="AC1440" s="214">
        <v>10963.19</v>
      </c>
      <c r="AD1440" s="214"/>
    </row>
    <row r="1441" spans="1:30">
      <c r="C1441" s="63" t="s">
        <v>1</v>
      </c>
      <c r="G1441" s="63" t="s">
        <v>1</v>
      </c>
      <c r="K1441" s="63" t="s">
        <v>1</v>
      </c>
      <c r="O1441" s="210" t="s">
        <v>1276</v>
      </c>
      <c r="P1441" s="210"/>
      <c r="Q1441" s="210"/>
      <c r="R1441" s="210"/>
      <c r="S1441" s="210"/>
      <c r="T1441" s="210"/>
      <c r="U1441" s="210"/>
      <c r="V1441" s="210"/>
      <c r="W1441" s="210"/>
      <c r="X1441" s="210"/>
      <c r="Y1441" s="210"/>
      <c r="Z1441" s="210"/>
      <c r="AA1441" s="210"/>
      <c r="AB1441" s="210"/>
      <c r="AC1441" s="214">
        <v>10026.4</v>
      </c>
      <c r="AD1441" s="214"/>
    </row>
    <row r="1442" spans="1:30">
      <c r="C1442" s="63" t="s">
        <v>1</v>
      </c>
      <c r="G1442" s="63" t="s">
        <v>1</v>
      </c>
      <c r="K1442" s="63" t="s">
        <v>1</v>
      </c>
      <c r="O1442" s="210" t="s">
        <v>1277</v>
      </c>
      <c r="P1442" s="210"/>
      <c r="Q1442" s="210"/>
      <c r="R1442" s="210"/>
      <c r="S1442" s="210"/>
      <c r="T1442" s="210"/>
      <c r="U1442" s="210"/>
      <c r="V1442" s="210"/>
      <c r="W1442" s="210"/>
      <c r="X1442" s="210"/>
      <c r="Y1442" s="210"/>
      <c r="Z1442" s="210"/>
      <c r="AA1442" s="210"/>
      <c r="AB1442" s="210"/>
      <c r="AC1442" s="214">
        <v>11534.06</v>
      </c>
      <c r="AD1442" s="214"/>
    </row>
    <row r="1443" spans="1:30">
      <c r="B1443" s="197" t="s">
        <v>1278</v>
      </c>
      <c r="C1443" s="197"/>
      <c r="D1443" s="197"/>
      <c r="F1443" s="197" t="s">
        <v>405</v>
      </c>
      <c r="G1443" s="197"/>
      <c r="H1443" s="197"/>
      <c r="I1443" s="197"/>
      <c r="J1443" s="197" t="s">
        <v>1279</v>
      </c>
      <c r="K1443" s="197"/>
      <c r="L1443" s="197"/>
      <c r="N1443" s="197" t="s">
        <v>1280</v>
      </c>
      <c r="O1443" s="197"/>
      <c r="P1443" s="197"/>
      <c r="Q1443" s="197"/>
      <c r="R1443" s="197"/>
      <c r="S1443" s="197"/>
      <c r="T1443" s="197"/>
      <c r="U1443" s="197"/>
      <c r="V1443" s="197"/>
      <c r="W1443" s="197"/>
      <c r="X1443" s="197"/>
      <c r="Y1443" s="197"/>
      <c r="Z1443" s="197"/>
      <c r="AA1443" s="197"/>
      <c r="AC1443" s="209">
        <v>7670.45</v>
      </c>
      <c r="AD1443" s="209"/>
    </row>
    <row r="1444" spans="1:30">
      <c r="C1444" s="63" t="s">
        <v>1</v>
      </c>
      <c r="G1444" s="63" t="s">
        <v>1</v>
      </c>
      <c r="K1444" s="63" t="s">
        <v>1</v>
      </c>
      <c r="O1444" s="210" t="s">
        <v>1281</v>
      </c>
      <c r="P1444" s="210"/>
      <c r="Q1444" s="210"/>
      <c r="R1444" s="210"/>
      <c r="S1444" s="210"/>
      <c r="T1444" s="210"/>
      <c r="U1444" s="210"/>
      <c r="V1444" s="210"/>
      <c r="W1444" s="210"/>
      <c r="X1444" s="210"/>
      <c r="Y1444" s="210"/>
      <c r="Z1444" s="210"/>
      <c r="AA1444" s="210"/>
      <c r="AB1444" s="210"/>
    </row>
    <row r="1445" spans="1:30">
      <c r="B1445" s="197" t="s">
        <v>1282</v>
      </c>
      <c r="C1445" s="197"/>
      <c r="D1445" s="197"/>
      <c r="F1445" s="197" t="s">
        <v>405</v>
      </c>
      <c r="G1445" s="197"/>
      <c r="H1445" s="197"/>
      <c r="I1445" s="197"/>
      <c r="J1445" s="197" t="s">
        <v>1283</v>
      </c>
      <c r="K1445" s="197"/>
      <c r="L1445" s="197"/>
      <c r="N1445" s="197" t="s">
        <v>1284</v>
      </c>
      <c r="O1445" s="197"/>
      <c r="P1445" s="197"/>
      <c r="Q1445" s="197"/>
      <c r="R1445" s="197"/>
      <c r="S1445" s="197"/>
      <c r="T1445" s="197"/>
      <c r="U1445" s="197"/>
      <c r="V1445" s="197"/>
      <c r="W1445" s="197"/>
      <c r="X1445" s="197"/>
      <c r="Y1445" s="197"/>
      <c r="Z1445" s="197"/>
      <c r="AA1445" s="197"/>
      <c r="AC1445" s="209">
        <v>2100</v>
      </c>
      <c r="AD1445" s="209"/>
    </row>
    <row r="1446" spans="1:30">
      <c r="C1446" s="63" t="s">
        <v>1</v>
      </c>
      <c r="G1446" s="63" t="s">
        <v>1</v>
      </c>
      <c r="K1446" s="63" t="s">
        <v>1</v>
      </c>
      <c r="O1446" s="210" t="s">
        <v>1241</v>
      </c>
      <c r="P1446" s="210"/>
      <c r="Q1446" s="210"/>
      <c r="R1446" s="210"/>
      <c r="S1446" s="210"/>
      <c r="T1446" s="210"/>
      <c r="U1446" s="210"/>
      <c r="V1446" s="210"/>
      <c r="W1446" s="210"/>
      <c r="X1446" s="210"/>
      <c r="Y1446" s="210"/>
      <c r="Z1446" s="210"/>
      <c r="AA1446" s="210"/>
      <c r="AB1446" s="210"/>
    </row>
    <row r="1447" spans="1:30">
      <c r="B1447" s="197" t="s">
        <v>1285</v>
      </c>
      <c r="C1447" s="197"/>
      <c r="D1447" s="197"/>
      <c r="F1447" s="197" t="s">
        <v>214</v>
      </c>
      <c r="G1447" s="197"/>
      <c r="H1447" s="197"/>
      <c r="I1447" s="197"/>
      <c r="J1447" s="197" t="s">
        <v>1286</v>
      </c>
      <c r="K1447" s="197"/>
      <c r="L1447" s="197"/>
      <c r="N1447" s="197" t="s">
        <v>1287</v>
      </c>
      <c r="O1447" s="197"/>
      <c r="P1447" s="197"/>
      <c r="Q1447" s="197"/>
      <c r="R1447" s="197"/>
      <c r="S1447" s="197"/>
      <c r="T1447" s="197"/>
      <c r="U1447" s="197"/>
      <c r="V1447" s="197"/>
      <c r="W1447" s="197"/>
      <c r="X1447" s="197"/>
      <c r="Y1447" s="197"/>
      <c r="Z1447" s="197"/>
      <c r="AA1447" s="197"/>
      <c r="AC1447" s="209">
        <v>255</v>
      </c>
      <c r="AD1447" s="209"/>
    </row>
    <row r="1448" spans="1:30">
      <c r="C1448" s="63" t="s">
        <v>1</v>
      </c>
      <c r="G1448" s="63" t="s">
        <v>1</v>
      </c>
      <c r="K1448" s="63" t="s">
        <v>1</v>
      </c>
      <c r="O1448" s="210" t="s">
        <v>1241</v>
      </c>
      <c r="P1448" s="210"/>
      <c r="Q1448" s="210"/>
      <c r="R1448" s="210"/>
      <c r="S1448" s="210"/>
      <c r="T1448" s="210"/>
      <c r="U1448" s="210"/>
      <c r="V1448" s="210"/>
      <c r="W1448" s="210"/>
      <c r="X1448" s="210"/>
      <c r="Y1448" s="210"/>
      <c r="Z1448" s="210"/>
      <c r="AA1448" s="210"/>
      <c r="AB1448" s="210"/>
    </row>
    <row r="1449" spans="1:30">
      <c r="B1449" s="197" t="s">
        <v>1288</v>
      </c>
      <c r="C1449" s="197"/>
      <c r="D1449" s="197"/>
      <c r="F1449" s="197" t="s">
        <v>405</v>
      </c>
      <c r="G1449" s="197"/>
      <c r="H1449" s="197"/>
      <c r="I1449" s="197"/>
      <c r="J1449" s="197" t="s">
        <v>1286</v>
      </c>
      <c r="K1449" s="197"/>
      <c r="L1449" s="197"/>
      <c r="N1449" s="197" t="s">
        <v>1287</v>
      </c>
      <c r="O1449" s="197"/>
      <c r="P1449" s="197"/>
      <c r="Q1449" s="197"/>
      <c r="R1449" s="197"/>
      <c r="S1449" s="197"/>
      <c r="T1449" s="197"/>
      <c r="U1449" s="197"/>
      <c r="V1449" s="197"/>
      <c r="W1449" s="197"/>
      <c r="X1449" s="197"/>
      <c r="Y1449" s="197"/>
      <c r="Z1449" s="197"/>
      <c r="AA1449" s="197"/>
      <c r="AC1449" s="209">
        <v>150</v>
      </c>
      <c r="AD1449" s="209"/>
    </row>
    <row r="1450" spans="1:30">
      <c r="C1450" s="63" t="s">
        <v>1</v>
      </c>
      <c r="G1450" s="63" t="s">
        <v>1</v>
      </c>
      <c r="K1450" s="63" t="s">
        <v>1</v>
      </c>
      <c r="O1450" s="210" t="s">
        <v>1289</v>
      </c>
      <c r="P1450" s="210"/>
      <c r="Q1450" s="210"/>
      <c r="R1450" s="210"/>
      <c r="S1450" s="210"/>
      <c r="T1450" s="210"/>
      <c r="U1450" s="210"/>
      <c r="V1450" s="210"/>
      <c r="W1450" s="210"/>
      <c r="X1450" s="210"/>
      <c r="Y1450" s="210"/>
      <c r="Z1450" s="210"/>
      <c r="AA1450" s="210"/>
      <c r="AB1450" s="210"/>
    </row>
    <row r="1451" spans="1:30" ht="6" customHeight="1"/>
    <row r="1452" spans="1:30" ht="16.5" customHeight="1">
      <c r="A1452" s="195" t="s">
        <v>1290</v>
      </c>
      <c r="B1452" s="195"/>
      <c r="C1452" s="195"/>
      <c r="D1452" s="195"/>
      <c r="E1452" s="195"/>
      <c r="F1452" s="195"/>
      <c r="G1452" s="195"/>
      <c r="H1452" s="195"/>
      <c r="I1452" s="195"/>
      <c r="J1452" s="195"/>
      <c r="K1452" s="195"/>
      <c r="L1452" s="195"/>
      <c r="M1452" s="195"/>
      <c r="N1452" s="195"/>
      <c r="O1452" s="195"/>
      <c r="P1452" s="195"/>
      <c r="Q1452" s="195"/>
      <c r="R1452" s="195"/>
      <c r="S1452" s="195"/>
      <c r="U1452" s="63" t="s">
        <v>1</v>
      </c>
      <c r="W1452" s="63" t="s">
        <v>1</v>
      </c>
      <c r="Y1452" s="207" t="s">
        <v>895</v>
      </c>
      <c r="Z1452" s="207"/>
      <c r="AC1452" s="208">
        <v>318730</v>
      </c>
      <c r="AD1452" s="208"/>
    </row>
    <row r="1453" spans="1:30" ht="6.75" customHeight="1"/>
    <row r="1454" spans="1:30" ht="14.25" customHeight="1">
      <c r="A1454" s="211" t="s">
        <v>1291</v>
      </c>
      <c r="B1454" s="211"/>
      <c r="C1454" s="211"/>
      <c r="D1454" s="211"/>
      <c r="E1454" s="211"/>
      <c r="F1454" s="211"/>
      <c r="G1454" s="211"/>
      <c r="H1454" s="211"/>
      <c r="I1454" s="211"/>
      <c r="J1454" s="211"/>
      <c r="K1454" s="211"/>
      <c r="L1454" s="211"/>
      <c r="M1454" s="211"/>
      <c r="N1454" s="211"/>
      <c r="O1454" s="211"/>
    </row>
    <row r="1455" spans="1:30">
      <c r="B1455" s="212" t="s">
        <v>39</v>
      </c>
      <c r="C1455" s="212"/>
      <c r="D1455" s="212"/>
      <c r="F1455" s="212" t="s">
        <v>40</v>
      </c>
      <c r="G1455" s="212"/>
      <c r="H1455" s="212"/>
      <c r="I1455" s="212"/>
      <c r="J1455" s="212" t="s">
        <v>41</v>
      </c>
      <c r="K1455" s="212"/>
      <c r="L1455" s="212"/>
      <c r="N1455" s="212" t="s">
        <v>42</v>
      </c>
      <c r="O1455" s="212"/>
      <c r="P1455" s="212"/>
      <c r="Q1455" s="212"/>
      <c r="R1455" s="212"/>
      <c r="S1455" s="212"/>
      <c r="T1455" s="212"/>
      <c r="U1455" s="212"/>
      <c r="V1455" s="212"/>
      <c r="W1455" s="212"/>
      <c r="X1455" s="212"/>
      <c r="Y1455" s="212"/>
      <c r="Z1455" s="212"/>
      <c r="AA1455" s="212"/>
      <c r="AC1455" s="213" t="s">
        <v>43</v>
      </c>
      <c r="AD1455" s="213"/>
    </row>
    <row r="1456" spans="1:30" ht="9.75" customHeight="1"/>
    <row r="1457" spans="1:30" ht="12" customHeight="1"/>
    <row r="1458" spans="1:30" ht="13.5" customHeight="1">
      <c r="A1458" s="195" t="s">
        <v>115</v>
      </c>
      <c r="B1458" s="195"/>
      <c r="C1458" s="195"/>
      <c r="D1458" s="195"/>
      <c r="E1458" s="195"/>
      <c r="F1458" s="195"/>
      <c r="G1458" s="195"/>
      <c r="H1458" s="195"/>
      <c r="I1458" s="195"/>
      <c r="J1458" s="195"/>
      <c r="K1458" s="195"/>
      <c r="L1458" s="195"/>
      <c r="M1458" s="195"/>
      <c r="R1458" s="196" t="s">
        <v>1292</v>
      </c>
      <c r="S1458" s="196"/>
      <c r="T1458" s="196"/>
      <c r="U1458" s="196"/>
      <c r="V1458" s="196"/>
      <c r="W1458" s="196"/>
      <c r="X1458" s="196"/>
      <c r="Y1458" s="196"/>
      <c r="Z1458" s="196"/>
      <c r="AA1458" s="196"/>
      <c r="AB1458" s="196"/>
      <c r="AC1458" s="196"/>
      <c r="AD1458" s="196"/>
    </row>
    <row r="1459" spans="1:30" ht="25.5" customHeight="1">
      <c r="C1459" s="201" t="s">
        <v>35</v>
      </c>
      <c r="D1459" s="201"/>
      <c r="E1459" s="201"/>
      <c r="F1459" s="201"/>
      <c r="G1459" s="201"/>
      <c r="H1459" s="201"/>
      <c r="I1459" s="201"/>
      <c r="J1459" s="201"/>
      <c r="K1459" s="201"/>
      <c r="L1459" s="201"/>
      <c r="M1459" s="201"/>
      <c r="N1459" s="201"/>
      <c r="O1459" s="201"/>
      <c r="P1459" s="201"/>
      <c r="Q1459" s="201"/>
      <c r="R1459" s="201"/>
      <c r="S1459" s="201"/>
      <c r="T1459" s="201"/>
      <c r="U1459" s="201"/>
      <c r="V1459" s="201"/>
      <c r="W1459" s="201"/>
      <c r="X1459" s="201"/>
      <c r="Y1459" s="201"/>
      <c r="Z1459" s="201"/>
      <c r="AA1459" s="201"/>
      <c r="AB1459" s="201"/>
      <c r="AC1459" s="201"/>
    </row>
    <row r="1460" spans="1:30" ht="7.5" customHeight="1"/>
    <row r="1461" spans="1:30" ht="18.75" customHeight="1">
      <c r="I1461" s="215" t="s">
        <v>36</v>
      </c>
      <c r="J1461" s="215"/>
      <c r="K1461" s="215"/>
      <c r="L1461" s="215"/>
      <c r="M1461" s="215"/>
      <c r="N1461" s="215"/>
      <c r="O1461" s="215"/>
      <c r="P1461" s="215"/>
      <c r="S1461" s="216" t="s">
        <v>37</v>
      </c>
      <c r="T1461" s="216"/>
      <c r="U1461" s="216"/>
      <c r="V1461" s="216"/>
      <c r="W1461" s="216"/>
      <c r="X1461" s="216"/>
      <c r="Y1461" s="216"/>
    </row>
    <row r="1462" spans="1:30" ht="6.75" customHeight="1"/>
    <row r="1463" spans="1:30" ht="14.25" customHeight="1">
      <c r="A1463" s="211" t="s">
        <v>1291</v>
      </c>
      <c r="B1463" s="211"/>
      <c r="C1463" s="211"/>
      <c r="D1463" s="211"/>
      <c r="E1463" s="211"/>
      <c r="F1463" s="211"/>
      <c r="G1463" s="211"/>
      <c r="H1463" s="211"/>
      <c r="I1463" s="211"/>
      <c r="J1463" s="211"/>
      <c r="K1463" s="211"/>
      <c r="L1463" s="211"/>
      <c r="M1463" s="211"/>
      <c r="N1463" s="211"/>
      <c r="O1463" s="211"/>
    </row>
    <row r="1464" spans="1:30">
      <c r="B1464" s="212" t="s">
        <v>39</v>
      </c>
      <c r="C1464" s="212"/>
      <c r="D1464" s="212"/>
      <c r="F1464" s="212" t="s">
        <v>40</v>
      </c>
      <c r="G1464" s="212"/>
      <c r="H1464" s="212"/>
      <c r="I1464" s="212"/>
      <c r="J1464" s="212" t="s">
        <v>41</v>
      </c>
      <c r="K1464" s="212"/>
      <c r="L1464" s="212"/>
      <c r="N1464" s="212" t="s">
        <v>42</v>
      </c>
      <c r="O1464" s="212"/>
      <c r="P1464" s="212"/>
      <c r="Q1464" s="212"/>
      <c r="R1464" s="212"/>
      <c r="S1464" s="212"/>
      <c r="T1464" s="212"/>
      <c r="U1464" s="212"/>
      <c r="V1464" s="212"/>
      <c r="W1464" s="212"/>
      <c r="X1464" s="212"/>
      <c r="Y1464" s="212"/>
      <c r="Z1464" s="212"/>
      <c r="AA1464" s="212"/>
      <c r="AC1464" s="213" t="s">
        <v>43</v>
      </c>
      <c r="AD1464" s="213"/>
    </row>
    <row r="1465" spans="1:30">
      <c r="B1465" s="197" t="s">
        <v>1293</v>
      </c>
      <c r="C1465" s="197"/>
      <c r="D1465" s="197"/>
      <c r="F1465" s="197" t="s">
        <v>52</v>
      </c>
      <c r="G1465" s="197"/>
      <c r="H1465" s="197"/>
      <c r="I1465" s="197"/>
      <c r="J1465" s="197" t="s">
        <v>1294</v>
      </c>
      <c r="K1465" s="197"/>
      <c r="L1465" s="197"/>
      <c r="N1465" s="197" t="s">
        <v>1295</v>
      </c>
      <c r="O1465" s="197"/>
      <c r="P1465" s="197"/>
      <c r="Q1465" s="197"/>
      <c r="R1465" s="197"/>
      <c r="S1465" s="197"/>
      <c r="T1465" s="197"/>
      <c r="U1465" s="197"/>
      <c r="V1465" s="197"/>
      <c r="W1465" s="197"/>
      <c r="X1465" s="197"/>
      <c r="Y1465" s="197"/>
      <c r="Z1465" s="197"/>
      <c r="AA1465" s="197"/>
      <c r="AC1465" s="209">
        <v>14690.1</v>
      </c>
      <c r="AD1465" s="209"/>
    </row>
    <row r="1466" spans="1:30">
      <c r="C1466" s="63" t="s">
        <v>1</v>
      </c>
      <c r="G1466" s="63" t="s">
        <v>1</v>
      </c>
      <c r="K1466" s="63" t="s">
        <v>1</v>
      </c>
      <c r="O1466" s="210" t="s">
        <v>1296</v>
      </c>
      <c r="P1466" s="210"/>
      <c r="Q1466" s="210"/>
      <c r="R1466" s="210"/>
      <c r="S1466" s="210"/>
      <c r="T1466" s="210"/>
      <c r="U1466" s="210"/>
      <c r="V1466" s="210"/>
      <c r="W1466" s="210"/>
      <c r="X1466" s="210"/>
      <c r="Y1466" s="210"/>
      <c r="Z1466" s="210"/>
      <c r="AA1466" s="210"/>
      <c r="AB1466" s="210"/>
    </row>
    <row r="1467" spans="1:30">
      <c r="B1467" s="197" t="s">
        <v>1297</v>
      </c>
      <c r="C1467" s="197"/>
      <c r="D1467" s="197"/>
      <c r="F1467" s="197" t="s">
        <v>52</v>
      </c>
      <c r="G1467" s="197"/>
      <c r="H1467" s="197"/>
      <c r="I1467" s="197"/>
      <c r="J1467" s="197" t="s">
        <v>1298</v>
      </c>
      <c r="K1467" s="197"/>
      <c r="L1467" s="197"/>
      <c r="N1467" s="197" t="s">
        <v>1299</v>
      </c>
      <c r="O1467" s="197"/>
      <c r="P1467" s="197"/>
      <c r="Q1467" s="197"/>
      <c r="R1467" s="197"/>
      <c r="S1467" s="197"/>
      <c r="T1467" s="197"/>
      <c r="U1467" s="197"/>
      <c r="V1467" s="197"/>
      <c r="W1467" s="197"/>
      <c r="X1467" s="197"/>
      <c r="Y1467" s="197"/>
      <c r="Z1467" s="197"/>
      <c r="AA1467" s="197"/>
      <c r="AC1467" s="209">
        <v>52362.09</v>
      </c>
      <c r="AD1467" s="209"/>
    </row>
    <row r="1468" spans="1:30">
      <c r="C1468" s="63" t="s">
        <v>1</v>
      </c>
      <c r="G1468" s="63" t="s">
        <v>1</v>
      </c>
      <c r="K1468" s="63" t="s">
        <v>1</v>
      </c>
      <c r="O1468" s="210" t="s">
        <v>1300</v>
      </c>
      <c r="P1468" s="210"/>
      <c r="Q1468" s="210"/>
      <c r="R1468" s="210"/>
      <c r="S1468" s="210"/>
      <c r="T1468" s="210"/>
      <c r="U1468" s="210"/>
      <c r="V1468" s="210"/>
      <c r="W1468" s="210"/>
      <c r="X1468" s="210"/>
      <c r="Y1468" s="210"/>
      <c r="Z1468" s="210"/>
      <c r="AA1468" s="210"/>
      <c r="AB1468" s="210"/>
      <c r="AC1468" s="214">
        <v>11922.77</v>
      </c>
      <c r="AD1468" s="214"/>
    </row>
    <row r="1469" spans="1:30">
      <c r="C1469" s="63" t="s">
        <v>1</v>
      </c>
      <c r="G1469" s="63" t="s">
        <v>1</v>
      </c>
      <c r="K1469" s="63" t="s">
        <v>1</v>
      </c>
      <c r="O1469" s="210" t="s">
        <v>1301</v>
      </c>
      <c r="P1469" s="210"/>
      <c r="Q1469" s="210"/>
      <c r="R1469" s="210"/>
      <c r="S1469" s="210"/>
      <c r="T1469" s="210"/>
      <c r="U1469" s="210"/>
      <c r="V1469" s="210"/>
      <c r="W1469" s="210"/>
      <c r="X1469" s="210"/>
      <c r="Y1469" s="210"/>
      <c r="Z1469" s="210"/>
      <c r="AA1469" s="210"/>
      <c r="AB1469" s="210"/>
      <c r="AC1469" s="214">
        <v>12285.55</v>
      </c>
      <c r="AD1469" s="214"/>
    </row>
    <row r="1470" spans="1:30">
      <c r="C1470" s="63" t="s">
        <v>1</v>
      </c>
      <c r="G1470" s="63" t="s">
        <v>1</v>
      </c>
      <c r="K1470" s="63" t="s">
        <v>1</v>
      </c>
      <c r="O1470" s="210" t="s">
        <v>1302</v>
      </c>
      <c r="P1470" s="210"/>
      <c r="Q1470" s="210"/>
      <c r="R1470" s="210"/>
      <c r="S1470" s="210"/>
      <c r="T1470" s="210"/>
      <c r="U1470" s="210"/>
      <c r="V1470" s="210"/>
      <c r="W1470" s="210"/>
      <c r="X1470" s="210"/>
      <c r="Y1470" s="210"/>
      <c r="Z1470" s="210"/>
      <c r="AA1470" s="210"/>
      <c r="AB1470" s="210"/>
      <c r="AC1470" s="214">
        <v>12388.88</v>
      </c>
      <c r="AD1470" s="214"/>
    </row>
    <row r="1471" spans="1:30">
      <c r="C1471" s="63" t="s">
        <v>1</v>
      </c>
      <c r="G1471" s="63" t="s">
        <v>1</v>
      </c>
      <c r="K1471" s="63" t="s">
        <v>1</v>
      </c>
      <c r="O1471" s="210" t="s">
        <v>1303</v>
      </c>
      <c r="P1471" s="210"/>
      <c r="Q1471" s="210"/>
      <c r="R1471" s="210"/>
      <c r="S1471" s="210"/>
      <c r="T1471" s="210"/>
      <c r="U1471" s="210"/>
      <c r="V1471" s="210"/>
      <c r="W1471" s="210"/>
      <c r="X1471" s="210"/>
      <c r="Y1471" s="210"/>
      <c r="Z1471" s="210"/>
      <c r="AA1471" s="210"/>
      <c r="AB1471" s="210"/>
      <c r="AC1471" s="214">
        <v>15764.89</v>
      </c>
      <c r="AD1471" s="214"/>
    </row>
    <row r="1472" spans="1:30">
      <c r="B1472" s="197" t="s">
        <v>1304</v>
      </c>
      <c r="C1472" s="197"/>
      <c r="D1472" s="197"/>
      <c r="F1472" s="197" t="s">
        <v>214</v>
      </c>
      <c r="G1472" s="197"/>
      <c r="H1472" s="197"/>
      <c r="I1472" s="197"/>
      <c r="J1472" s="197" t="s">
        <v>1305</v>
      </c>
      <c r="K1472" s="197"/>
      <c r="L1472" s="197"/>
      <c r="N1472" s="197" t="s">
        <v>1306</v>
      </c>
      <c r="O1472" s="197"/>
      <c r="P1472" s="197"/>
      <c r="Q1472" s="197"/>
      <c r="R1472" s="197"/>
      <c r="S1472" s="197"/>
      <c r="T1472" s="197"/>
      <c r="U1472" s="197"/>
      <c r="V1472" s="197"/>
      <c r="W1472" s="197"/>
      <c r="X1472" s="197"/>
      <c r="Y1472" s="197"/>
      <c r="Z1472" s="197"/>
      <c r="AA1472" s="197"/>
      <c r="AC1472" s="209">
        <v>2280</v>
      </c>
      <c r="AD1472" s="209"/>
    </row>
    <row r="1473" spans="2:30">
      <c r="C1473" s="63" t="s">
        <v>1</v>
      </c>
      <c r="G1473" s="63" t="s">
        <v>1</v>
      </c>
      <c r="K1473" s="63" t="s">
        <v>1</v>
      </c>
      <c r="O1473" s="210" t="s">
        <v>1296</v>
      </c>
      <c r="P1473" s="210"/>
      <c r="Q1473" s="210"/>
      <c r="R1473" s="210"/>
      <c r="S1473" s="210"/>
      <c r="T1473" s="210"/>
      <c r="U1473" s="210"/>
      <c r="V1473" s="210"/>
      <c r="W1473" s="210"/>
      <c r="X1473" s="210"/>
      <c r="Y1473" s="210"/>
      <c r="Z1473" s="210"/>
      <c r="AA1473" s="210"/>
      <c r="AB1473" s="210"/>
      <c r="AC1473" s="214">
        <v>960</v>
      </c>
      <c r="AD1473" s="214"/>
    </row>
    <row r="1474" spans="2:30">
      <c r="C1474" s="63" t="s">
        <v>1</v>
      </c>
      <c r="G1474" s="63" t="s">
        <v>1</v>
      </c>
      <c r="K1474" s="63" t="s">
        <v>1</v>
      </c>
      <c r="O1474" s="210" t="s">
        <v>1296</v>
      </c>
      <c r="P1474" s="210"/>
      <c r="Q1474" s="210"/>
      <c r="R1474" s="210"/>
      <c r="S1474" s="210"/>
      <c r="T1474" s="210"/>
      <c r="U1474" s="210"/>
      <c r="V1474" s="210"/>
      <c r="W1474" s="210"/>
      <c r="X1474" s="210"/>
      <c r="Y1474" s="210"/>
      <c r="Z1474" s="210"/>
      <c r="AA1474" s="210"/>
      <c r="AB1474" s="210"/>
      <c r="AC1474" s="214">
        <v>1320</v>
      </c>
      <c r="AD1474" s="214"/>
    </row>
    <row r="1475" spans="2:30">
      <c r="B1475" s="197" t="s">
        <v>1307</v>
      </c>
      <c r="C1475" s="197"/>
      <c r="D1475" s="197"/>
      <c r="F1475" s="197" t="s">
        <v>302</v>
      </c>
      <c r="G1475" s="197"/>
      <c r="H1475" s="197"/>
      <c r="I1475" s="197"/>
      <c r="J1475" s="197" t="s">
        <v>1308</v>
      </c>
      <c r="K1475" s="197"/>
      <c r="L1475" s="197"/>
      <c r="N1475" s="197" t="s">
        <v>1309</v>
      </c>
      <c r="O1475" s="197"/>
      <c r="P1475" s="197"/>
      <c r="Q1475" s="197"/>
      <c r="R1475" s="197"/>
      <c r="S1475" s="197"/>
      <c r="T1475" s="197"/>
      <c r="U1475" s="197"/>
      <c r="V1475" s="197"/>
      <c r="W1475" s="197"/>
      <c r="X1475" s="197"/>
      <c r="Y1475" s="197"/>
      <c r="Z1475" s="197"/>
      <c r="AA1475" s="197"/>
      <c r="AC1475" s="209">
        <v>26768.74</v>
      </c>
      <c r="AD1475" s="209"/>
    </row>
    <row r="1476" spans="2:30">
      <c r="C1476" s="63" t="s">
        <v>1</v>
      </c>
      <c r="G1476" s="63" t="s">
        <v>1</v>
      </c>
      <c r="K1476" s="63" t="s">
        <v>1</v>
      </c>
      <c r="O1476" s="210" t="s">
        <v>1310</v>
      </c>
      <c r="P1476" s="210"/>
      <c r="Q1476" s="210"/>
      <c r="R1476" s="210"/>
      <c r="S1476" s="210"/>
      <c r="T1476" s="210"/>
      <c r="U1476" s="210"/>
      <c r="V1476" s="210"/>
      <c r="W1476" s="210"/>
      <c r="X1476" s="210"/>
      <c r="Y1476" s="210"/>
      <c r="Z1476" s="210"/>
      <c r="AA1476" s="210"/>
      <c r="AB1476" s="210"/>
      <c r="AC1476" s="214">
        <v>8609.07</v>
      </c>
      <c r="AD1476" s="214"/>
    </row>
    <row r="1477" spans="2:30">
      <c r="C1477" s="63" t="s">
        <v>1</v>
      </c>
      <c r="G1477" s="63" t="s">
        <v>1</v>
      </c>
      <c r="K1477" s="63" t="s">
        <v>1</v>
      </c>
      <c r="O1477" s="210" t="s">
        <v>1311</v>
      </c>
      <c r="P1477" s="210"/>
      <c r="Q1477" s="210"/>
      <c r="R1477" s="210"/>
      <c r="S1477" s="210"/>
      <c r="T1477" s="210"/>
      <c r="U1477" s="210"/>
      <c r="V1477" s="210"/>
      <c r="W1477" s="210"/>
      <c r="X1477" s="210"/>
      <c r="Y1477" s="210"/>
      <c r="Z1477" s="210"/>
      <c r="AA1477" s="210"/>
      <c r="AB1477" s="210"/>
      <c r="AC1477" s="214">
        <v>8655.31</v>
      </c>
      <c r="AD1477" s="214"/>
    </row>
    <row r="1478" spans="2:30">
      <c r="C1478" s="63" t="s">
        <v>1</v>
      </c>
      <c r="G1478" s="63" t="s">
        <v>1</v>
      </c>
      <c r="K1478" s="63" t="s">
        <v>1</v>
      </c>
      <c r="O1478" s="210" t="s">
        <v>1312</v>
      </c>
      <c r="P1478" s="210"/>
      <c r="Q1478" s="210"/>
      <c r="R1478" s="210"/>
      <c r="S1478" s="210"/>
      <c r="T1478" s="210"/>
      <c r="U1478" s="210"/>
      <c r="V1478" s="210"/>
      <c r="W1478" s="210"/>
      <c r="X1478" s="210"/>
      <c r="Y1478" s="210"/>
      <c r="Z1478" s="210"/>
      <c r="AA1478" s="210"/>
      <c r="AB1478" s="210"/>
      <c r="AC1478" s="214">
        <v>9504.36</v>
      </c>
      <c r="AD1478" s="214"/>
    </row>
    <row r="1479" spans="2:30">
      <c r="B1479" s="197" t="s">
        <v>1313</v>
      </c>
      <c r="C1479" s="197"/>
      <c r="D1479" s="197"/>
      <c r="F1479" s="197" t="s">
        <v>302</v>
      </c>
      <c r="G1479" s="197"/>
      <c r="H1479" s="197"/>
      <c r="I1479" s="197"/>
      <c r="J1479" s="197" t="s">
        <v>1298</v>
      </c>
      <c r="K1479" s="197"/>
      <c r="L1479" s="197"/>
      <c r="N1479" s="197" t="s">
        <v>1299</v>
      </c>
      <c r="O1479" s="197"/>
      <c r="P1479" s="197"/>
      <c r="Q1479" s="197"/>
      <c r="R1479" s="197"/>
      <c r="S1479" s="197"/>
      <c r="T1479" s="197"/>
      <c r="U1479" s="197"/>
      <c r="V1479" s="197"/>
      <c r="W1479" s="197"/>
      <c r="X1479" s="197"/>
      <c r="Y1479" s="197"/>
      <c r="Z1479" s="197"/>
      <c r="AA1479" s="197"/>
      <c r="AC1479" s="209">
        <v>27322.92</v>
      </c>
      <c r="AD1479" s="209"/>
    </row>
    <row r="1480" spans="2:30">
      <c r="C1480" s="63" t="s">
        <v>1</v>
      </c>
      <c r="G1480" s="63" t="s">
        <v>1</v>
      </c>
      <c r="K1480" s="63" t="s">
        <v>1</v>
      </c>
      <c r="O1480" s="210" t="s">
        <v>1314</v>
      </c>
      <c r="P1480" s="210"/>
      <c r="Q1480" s="210"/>
      <c r="R1480" s="210"/>
      <c r="S1480" s="210"/>
      <c r="T1480" s="210"/>
      <c r="U1480" s="210"/>
      <c r="V1480" s="210"/>
      <c r="W1480" s="210"/>
      <c r="X1480" s="210"/>
      <c r="Y1480" s="210"/>
      <c r="Z1480" s="210"/>
      <c r="AA1480" s="210"/>
      <c r="AB1480" s="210"/>
      <c r="AC1480" s="214">
        <v>12307.04</v>
      </c>
      <c r="AD1480" s="214"/>
    </row>
    <row r="1481" spans="2:30">
      <c r="C1481" s="63" t="s">
        <v>1</v>
      </c>
      <c r="G1481" s="63" t="s">
        <v>1</v>
      </c>
      <c r="K1481" s="63" t="s">
        <v>1</v>
      </c>
      <c r="O1481" s="210" t="s">
        <v>1315</v>
      </c>
      <c r="P1481" s="210"/>
      <c r="Q1481" s="210"/>
      <c r="R1481" s="210"/>
      <c r="S1481" s="210"/>
      <c r="T1481" s="210"/>
      <c r="U1481" s="210"/>
      <c r="V1481" s="210"/>
      <c r="W1481" s="210"/>
      <c r="X1481" s="210"/>
      <c r="Y1481" s="210"/>
      <c r="Z1481" s="210"/>
      <c r="AA1481" s="210"/>
      <c r="AB1481" s="210"/>
      <c r="AC1481" s="214">
        <v>15015.88</v>
      </c>
      <c r="AD1481" s="214"/>
    </row>
    <row r="1482" spans="2:30">
      <c r="B1482" s="197" t="s">
        <v>1316</v>
      </c>
      <c r="C1482" s="197"/>
      <c r="D1482" s="197"/>
      <c r="F1482" s="197" t="s">
        <v>405</v>
      </c>
      <c r="G1482" s="197"/>
      <c r="H1482" s="197"/>
      <c r="I1482" s="197"/>
      <c r="J1482" s="197" t="s">
        <v>1298</v>
      </c>
      <c r="K1482" s="197"/>
      <c r="L1482" s="197"/>
      <c r="N1482" s="197" t="s">
        <v>1299</v>
      </c>
      <c r="O1482" s="197"/>
      <c r="P1482" s="197"/>
      <c r="Q1482" s="197"/>
      <c r="R1482" s="197"/>
      <c r="S1482" s="197"/>
      <c r="T1482" s="197"/>
      <c r="U1482" s="197"/>
      <c r="V1482" s="197"/>
      <c r="W1482" s="197"/>
      <c r="X1482" s="197"/>
      <c r="Y1482" s="197"/>
      <c r="Z1482" s="197"/>
      <c r="AA1482" s="197"/>
      <c r="AC1482" s="209">
        <v>11281.37</v>
      </c>
      <c r="AD1482" s="209"/>
    </row>
    <row r="1483" spans="2:30">
      <c r="C1483" s="63" t="s">
        <v>1</v>
      </c>
      <c r="G1483" s="63" t="s">
        <v>1</v>
      </c>
      <c r="K1483" s="63" t="s">
        <v>1</v>
      </c>
      <c r="O1483" s="210" t="s">
        <v>1317</v>
      </c>
      <c r="P1483" s="210"/>
      <c r="Q1483" s="210"/>
      <c r="R1483" s="210"/>
      <c r="S1483" s="210"/>
      <c r="T1483" s="210"/>
      <c r="U1483" s="210"/>
      <c r="V1483" s="210"/>
      <c r="W1483" s="210"/>
      <c r="X1483" s="210"/>
      <c r="Y1483" s="210"/>
      <c r="Z1483" s="210"/>
      <c r="AA1483" s="210"/>
      <c r="AB1483" s="210"/>
    </row>
    <row r="1484" spans="2:30">
      <c r="B1484" s="197" t="s">
        <v>1318</v>
      </c>
      <c r="C1484" s="197"/>
      <c r="D1484" s="197"/>
      <c r="F1484" s="197" t="s">
        <v>214</v>
      </c>
      <c r="G1484" s="197"/>
      <c r="H1484" s="197"/>
      <c r="I1484" s="197"/>
      <c r="J1484" s="197" t="s">
        <v>1319</v>
      </c>
      <c r="K1484" s="197"/>
      <c r="L1484" s="197"/>
      <c r="N1484" s="197" t="s">
        <v>1320</v>
      </c>
      <c r="O1484" s="197"/>
      <c r="P1484" s="197"/>
      <c r="Q1484" s="197"/>
      <c r="R1484" s="197"/>
      <c r="S1484" s="197"/>
      <c r="T1484" s="197"/>
      <c r="U1484" s="197"/>
      <c r="V1484" s="197"/>
      <c r="W1484" s="197"/>
      <c r="X1484" s="197"/>
      <c r="Y1484" s="197"/>
      <c r="Z1484" s="197"/>
      <c r="AA1484" s="197"/>
      <c r="AC1484" s="209">
        <v>103.1</v>
      </c>
      <c r="AD1484" s="209"/>
    </row>
    <row r="1485" spans="2:30">
      <c r="C1485" s="63" t="s">
        <v>1</v>
      </c>
      <c r="G1485" s="63" t="s">
        <v>1</v>
      </c>
      <c r="K1485" s="63" t="s">
        <v>1</v>
      </c>
      <c r="O1485" s="210" t="s">
        <v>652</v>
      </c>
      <c r="P1485" s="210"/>
      <c r="Q1485" s="210"/>
      <c r="R1485" s="210"/>
      <c r="S1485" s="210"/>
      <c r="T1485" s="210"/>
      <c r="U1485" s="210"/>
      <c r="V1485" s="210"/>
      <c r="W1485" s="210"/>
      <c r="X1485" s="210"/>
      <c r="Y1485" s="210"/>
      <c r="Z1485" s="210"/>
      <c r="AA1485" s="210"/>
      <c r="AB1485" s="210"/>
      <c r="AC1485" s="214">
        <v>41.5</v>
      </c>
      <c r="AD1485" s="214"/>
    </row>
    <row r="1486" spans="2:30">
      <c r="C1486" s="63" t="s">
        <v>1</v>
      </c>
      <c r="G1486" s="63" t="s">
        <v>1</v>
      </c>
      <c r="K1486" s="63" t="s">
        <v>1</v>
      </c>
      <c r="O1486" s="210" t="s">
        <v>449</v>
      </c>
      <c r="P1486" s="210"/>
      <c r="Q1486" s="210"/>
      <c r="R1486" s="210"/>
      <c r="S1486" s="210"/>
      <c r="T1486" s="210"/>
      <c r="U1486" s="210"/>
      <c r="V1486" s="210"/>
      <c r="W1486" s="210"/>
      <c r="X1486" s="210"/>
      <c r="Y1486" s="210"/>
      <c r="Z1486" s="210"/>
      <c r="AA1486" s="210"/>
      <c r="AB1486" s="210"/>
      <c r="AC1486" s="214">
        <v>61.6</v>
      </c>
      <c r="AD1486" s="214"/>
    </row>
    <row r="1487" spans="2:30">
      <c r="B1487" s="197" t="s">
        <v>1321</v>
      </c>
      <c r="C1487" s="197"/>
      <c r="D1487" s="197"/>
      <c r="F1487" s="197" t="s">
        <v>405</v>
      </c>
      <c r="G1487" s="197"/>
      <c r="H1487" s="197"/>
      <c r="I1487" s="197"/>
      <c r="J1487" s="197" t="s">
        <v>1322</v>
      </c>
      <c r="K1487" s="197"/>
      <c r="L1487" s="197"/>
      <c r="N1487" s="197" t="s">
        <v>1323</v>
      </c>
      <c r="O1487" s="197"/>
      <c r="P1487" s="197"/>
      <c r="Q1487" s="197"/>
      <c r="R1487" s="197"/>
      <c r="S1487" s="197"/>
      <c r="T1487" s="197"/>
      <c r="U1487" s="197"/>
      <c r="V1487" s="197"/>
      <c r="W1487" s="197"/>
      <c r="X1487" s="197"/>
      <c r="Y1487" s="197"/>
      <c r="Z1487" s="197"/>
      <c r="AA1487" s="197"/>
      <c r="AC1487" s="209">
        <v>75.819999999999993</v>
      </c>
      <c r="AD1487" s="209"/>
    </row>
    <row r="1488" spans="2:30">
      <c r="C1488" s="63" t="s">
        <v>1</v>
      </c>
      <c r="G1488" s="63" t="s">
        <v>1</v>
      </c>
      <c r="K1488" s="63" t="s">
        <v>1</v>
      </c>
      <c r="O1488" s="210" t="s">
        <v>449</v>
      </c>
      <c r="P1488" s="210"/>
      <c r="Q1488" s="210"/>
      <c r="R1488" s="210"/>
      <c r="S1488" s="210"/>
      <c r="T1488" s="210"/>
      <c r="U1488" s="210"/>
      <c r="V1488" s="210"/>
      <c r="W1488" s="210"/>
      <c r="X1488" s="210"/>
      <c r="Y1488" s="210"/>
      <c r="Z1488" s="210"/>
      <c r="AA1488" s="210"/>
      <c r="AB1488" s="210"/>
    </row>
    <row r="1489" spans="1:30" ht="6" customHeight="1"/>
    <row r="1490" spans="1:30" ht="16.5" customHeight="1">
      <c r="A1490" s="195" t="s">
        <v>1324</v>
      </c>
      <c r="B1490" s="195"/>
      <c r="C1490" s="195"/>
      <c r="D1490" s="195"/>
      <c r="E1490" s="195"/>
      <c r="F1490" s="195"/>
      <c r="G1490" s="195"/>
      <c r="H1490" s="195"/>
      <c r="I1490" s="195"/>
      <c r="J1490" s="195"/>
      <c r="K1490" s="195"/>
      <c r="L1490" s="195"/>
      <c r="M1490" s="195"/>
      <c r="N1490" s="195"/>
      <c r="O1490" s="195"/>
      <c r="P1490" s="195"/>
      <c r="Q1490" s="195"/>
      <c r="R1490" s="195"/>
      <c r="S1490" s="195"/>
      <c r="U1490" s="63" t="s">
        <v>1</v>
      </c>
      <c r="W1490" s="63" t="s">
        <v>1</v>
      </c>
      <c r="Y1490" s="207" t="s">
        <v>895</v>
      </c>
      <c r="Z1490" s="207"/>
      <c r="AC1490" s="208">
        <v>134884.14000000001</v>
      </c>
      <c r="AD1490" s="208"/>
    </row>
    <row r="1491" spans="1:30" ht="6.75" customHeight="1"/>
    <row r="1492" spans="1:30" ht="14.25" customHeight="1">
      <c r="A1492" s="211" t="s">
        <v>1325</v>
      </c>
      <c r="B1492" s="211"/>
      <c r="C1492" s="211"/>
      <c r="D1492" s="211"/>
      <c r="E1492" s="211"/>
      <c r="F1492" s="211"/>
      <c r="G1492" s="211"/>
      <c r="H1492" s="211"/>
      <c r="I1492" s="211"/>
      <c r="J1492" s="211"/>
      <c r="K1492" s="211"/>
      <c r="L1492" s="211"/>
      <c r="M1492" s="211"/>
      <c r="N1492" s="211"/>
      <c r="O1492" s="211"/>
    </row>
    <row r="1493" spans="1:30">
      <c r="B1493" s="212" t="s">
        <v>39</v>
      </c>
      <c r="C1493" s="212"/>
      <c r="D1493" s="212"/>
      <c r="F1493" s="212" t="s">
        <v>40</v>
      </c>
      <c r="G1493" s="212"/>
      <c r="H1493" s="212"/>
      <c r="I1493" s="212"/>
      <c r="J1493" s="212" t="s">
        <v>41</v>
      </c>
      <c r="K1493" s="212"/>
      <c r="L1493" s="212"/>
      <c r="N1493" s="212" t="s">
        <v>42</v>
      </c>
      <c r="O1493" s="212"/>
      <c r="P1493" s="212"/>
      <c r="Q1493" s="212"/>
      <c r="R1493" s="212"/>
      <c r="S1493" s="212"/>
      <c r="T1493" s="212"/>
      <c r="U1493" s="212"/>
      <c r="V1493" s="212"/>
      <c r="W1493" s="212"/>
      <c r="X1493" s="212"/>
      <c r="Y1493" s="212"/>
      <c r="Z1493" s="212"/>
      <c r="AA1493" s="212"/>
      <c r="AC1493" s="213" t="s">
        <v>43</v>
      </c>
      <c r="AD1493" s="213"/>
    </row>
    <row r="1494" spans="1:30">
      <c r="B1494" s="197" t="s">
        <v>1326</v>
      </c>
      <c r="C1494" s="197"/>
      <c r="D1494" s="197"/>
      <c r="F1494" s="197" t="s">
        <v>1327</v>
      </c>
      <c r="G1494" s="197"/>
      <c r="H1494" s="197"/>
      <c r="I1494" s="197"/>
      <c r="J1494" s="197" t="s">
        <v>1328</v>
      </c>
      <c r="K1494" s="197"/>
      <c r="L1494" s="197"/>
      <c r="N1494" s="197" t="s">
        <v>1329</v>
      </c>
      <c r="O1494" s="197"/>
      <c r="P1494" s="197"/>
      <c r="Q1494" s="197"/>
      <c r="R1494" s="197"/>
      <c r="S1494" s="197"/>
      <c r="T1494" s="197"/>
      <c r="U1494" s="197"/>
      <c r="V1494" s="197"/>
      <c r="W1494" s="197"/>
      <c r="X1494" s="197"/>
      <c r="Y1494" s="197"/>
      <c r="Z1494" s="197"/>
      <c r="AA1494" s="197"/>
      <c r="AC1494" s="209">
        <v>-39375</v>
      </c>
      <c r="AD1494" s="209"/>
    </row>
    <row r="1495" spans="1:30">
      <c r="C1495" s="63" t="s">
        <v>1</v>
      </c>
      <c r="G1495" s="63" t="s">
        <v>1</v>
      </c>
      <c r="K1495" s="63" t="s">
        <v>1</v>
      </c>
      <c r="O1495" s="210" t="s">
        <v>1330</v>
      </c>
      <c r="P1495" s="210"/>
      <c r="Q1495" s="210"/>
      <c r="R1495" s="210"/>
      <c r="S1495" s="210"/>
      <c r="T1495" s="210"/>
      <c r="U1495" s="210"/>
      <c r="V1495" s="210"/>
      <c r="W1495" s="210"/>
      <c r="X1495" s="210"/>
      <c r="Y1495" s="210"/>
      <c r="Z1495" s="210"/>
      <c r="AA1495" s="210"/>
      <c r="AB1495" s="210"/>
      <c r="AC1495" s="214">
        <v>-12966</v>
      </c>
      <c r="AD1495" s="214"/>
    </row>
    <row r="1496" spans="1:30">
      <c r="C1496" s="63" t="s">
        <v>1</v>
      </c>
      <c r="G1496" s="63" t="s">
        <v>1</v>
      </c>
      <c r="K1496" s="63" t="s">
        <v>1</v>
      </c>
      <c r="O1496" s="210" t="s">
        <v>1331</v>
      </c>
      <c r="P1496" s="210"/>
      <c r="Q1496" s="210"/>
      <c r="R1496" s="210"/>
      <c r="S1496" s="210"/>
      <c r="T1496" s="210"/>
      <c r="U1496" s="210"/>
      <c r="V1496" s="210"/>
      <c r="W1496" s="210"/>
      <c r="X1496" s="210"/>
      <c r="Y1496" s="210"/>
      <c r="Z1496" s="210"/>
      <c r="AA1496" s="210"/>
      <c r="AB1496" s="210"/>
      <c r="AC1496" s="214">
        <v>-10876</v>
      </c>
      <c r="AD1496" s="214"/>
    </row>
    <row r="1497" spans="1:30">
      <c r="C1497" s="63" t="s">
        <v>1</v>
      </c>
      <c r="G1497" s="63" t="s">
        <v>1</v>
      </c>
      <c r="K1497" s="63" t="s">
        <v>1</v>
      </c>
      <c r="O1497" s="210" t="s">
        <v>1332</v>
      </c>
      <c r="P1497" s="210"/>
      <c r="Q1497" s="210"/>
      <c r="R1497" s="210"/>
      <c r="S1497" s="210"/>
      <c r="T1497" s="210"/>
      <c r="U1497" s="210"/>
      <c r="V1497" s="210"/>
      <c r="W1497" s="210"/>
      <c r="X1497" s="210"/>
      <c r="Y1497" s="210"/>
      <c r="Z1497" s="210"/>
      <c r="AA1497" s="210"/>
      <c r="AB1497" s="210"/>
      <c r="AC1497" s="214">
        <v>-5416</v>
      </c>
      <c r="AD1497" s="214"/>
    </row>
    <row r="1498" spans="1:30">
      <c r="C1498" s="63" t="s">
        <v>1</v>
      </c>
      <c r="G1498" s="63" t="s">
        <v>1</v>
      </c>
      <c r="K1498" s="63" t="s">
        <v>1</v>
      </c>
      <c r="O1498" s="210" t="s">
        <v>1333</v>
      </c>
      <c r="P1498" s="210"/>
      <c r="Q1498" s="210"/>
      <c r="R1498" s="210"/>
      <c r="S1498" s="210"/>
      <c r="T1498" s="210"/>
      <c r="U1498" s="210"/>
      <c r="V1498" s="210"/>
      <c r="W1498" s="210"/>
      <c r="X1498" s="210"/>
      <c r="Y1498" s="210"/>
      <c r="Z1498" s="210"/>
      <c r="AA1498" s="210"/>
      <c r="AB1498" s="210"/>
      <c r="AC1498" s="214">
        <v>-10117</v>
      </c>
      <c r="AD1498" s="214"/>
    </row>
    <row r="1499" spans="1:30">
      <c r="B1499" s="197" t="s">
        <v>1334</v>
      </c>
      <c r="C1499" s="197"/>
      <c r="D1499" s="197"/>
      <c r="F1499" s="197" t="s">
        <v>1335</v>
      </c>
      <c r="G1499" s="197"/>
      <c r="H1499" s="197"/>
      <c r="I1499" s="197"/>
      <c r="J1499" s="197" t="s">
        <v>1336</v>
      </c>
      <c r="K1499" s="197"/>
      <c r="L1499" s="197"/>
      <c r="N1499" s="197" t="s">
        <v>1337</v>
      </c>
      <c r="O1499" s="197"/>
      <c r="P1499" s="197"/>
      <c r="Q1499" s="197"/>
      <c r="R1499" s="197"/>
      <c r="S1499" s="197"/>
      <c r="T1499" s="197"/>
      <c r="U1499" s="197"/>
      <c r="V1499" s="197"/>
      <c r="W1499" s="197"/>
      <c r="X1499" s="197"/>
      <c r="Y1499" s="197"/>
      <c r="Z1499" s="197"/>
      <c r="AA1499" s="197"/>
      <c r="AC1499" s="209">
        <v>-1200</v>
      </c>
      <c r="AD1499" s="209"/>
    </row>
    <row r="1500" spans="1:30">
      <c r="C1500" s="63" t="s">
        <v>1</v>
      </c>
      <c r="G1500" s="63" t="s">
        <v>1</v>
      </c>
      <c r="K1500" s="63" t="s">
        <v>1</v>
      </c>
      <c r="O1500" s="210" t="s">
        <v>1338</v>
      </c>
      <c r="P1500" s="210"/>
      <c r="Q1500" s="210"/>
      <c r="R1500" s="210"/>
      <c r="S1500" s="210"/>
      <c r="T1500" s="210"/>
      <c r="U1500" s="210"/>
      <c r="V1500" s="210"/>
      <c r="W1500" s="210"/>
      <c r="X1500" s="210"/>
      <c r="Y1500" s="210"/>
      <c r="Z1500" s="210"/>
      <c r="AA1500" s="210"/>
      <c r="AB1500" s="210"/>
    </row>
    <row r="1501" spans="1:30">
      <c r="B1501" s="197" t="s">
        <v>1339</v>
      </c>
      <c r="C1501" s="197"/>
      <c r="D1501" s="197"/>
      <c r="F1501" s="197" t="s">
        <v>52</v>
      </c>
      <c r="G1501" s="197"/>
      <c r="H1501" s="197"/>
      <c r="I1501" s="197"/>
      <c r="J1501" s="197" t="s">
        <v>1340</v>
      </c>
      <c r="K1501" s="197"/>
      <c r="L1501" s="197"/>
      <c r="N1501" s="197" t="s">
        <v>1341</v>
      </c>
      <c r="O1501" s="197"/>
      <c r="P1501" s="197"/>
      <c r="Q1501" s="197"/>
      <c r="R1501" s="197"/>
      <c r="S1501" s="197"/>
      <c r="T1501" s="197"/>
      <c r="U1501" s="197"/>
      <c r="V1501" s="197"/>
      <c r="W1501" s="197"/>
      <c r="X1501" s="197"/>
      <c r="Y1501" s="197"/>
      <c r="Z1501" s="197"/>
      <c r="AA1501" s="197"/>
      <c r="AC1501" s="209">
        <v>5000</v>
      </c>
      <c r="AD1501" s="209"/>
    </row>
    <row r="1502" spans="1:30">
      <c r="C1502" s="63" t="s">
        <v>1</v>
      </c>
      <c r="G1502" s="63" t="s">
        <v>1</v>
      </c>
      <c r="K1502" s="63" t="s">
        <v>1</v>
      </c>
      <c r="O1502" s="210" t="s">
        <v>1342</v>
      </c>
      <c r="P1502" s="210"/>
      <c r="Q1502" s="210"/>
      <c r="R1502" s="210"/>
      <c r="S1502" s="210"/>
      <c r="T1502" s="210"/>
      <c r="U1502" s="210"/>
      <c r="V1502" s="210"/>
      <c r="W1502" s="210"/>
      <c r="X1502" s="210"/>
      <c r="Y1502" s="210"/>
      <c r="Z1502" s="210"/>
      <c r="AA1502" s="210"/>
      <c r="AB1502" s="210"/>
      <c r="AC1502" s="214">
        <v>2500</v>
      </c>
      <c r="AD1502" s="214"/>
    </row>
    <row r="1503" spans="1:30">
      <c r="C1503" s="63" t="s">
        <v>1</v>
      </c>
      <c r="G1503" s="63" t="s">
        <v>1</v>
      </c>
      <c r="K1503" s="63" t="s">
        <v>1</v>
      </c>
      <c r="O1503" s="210" t="s">
        <v>1342</v>
      </c>
      <c r="P1503" s="210"/>
      <c r="Q1503" s="210"/>
      <c r="R1503" s="210"/>
      <c r="S1503" s="210"/>
      <c r="T1503" s="210"/>
      <c r="U1503" s="210"/>
      <c r="V1503" s="210"/>
      <c r="W1503" s="210"/>
      <c r="X1503" s="210"/>
      <c r="Y1503" s="210"/>
      <c r="Z1503" s="210"/>
      <c r="AA1503" s="210"/>
      <c r="AB1503" s="210"/>
      <c r="AC1503" s="214">
        <v>2500</v>
      </c>
      <c r="AD1503" s="214"/>
    </row>
    <row r="1504" spans="1:30">
      <c r="B1504" s="197" t="s">
        <v>1343</v>
      </c>
      <c r="C1504" s="197"/>
      <c r="D1504" s="197"/>
      <c r="F1504" s="197" t="s">
        <v>52</v>
      </c>
      <c r="G1504" s="197"/>
      <c r="H1504" s="197"/>
      <c r="I1504" s="197"/>
      <c r="J1504" s="197" t="s">
        <v>1344</v>
      </c>
      <c r="K1504" s="197"/>
      <c r="L1504" s="197"/>
      <c r="N1504" s="197" t="s">
        <v>1345</v>
      </c>
      <c r="O1504" s="197"/>
      <c r="P1504" s="197"/>
      <c r="Q1504" s="197"/>
      <c r="R1504" s="197"/>
      <c r="S1504" s="197"/>
      <c r="T1504" s="197"/>
      <c r="U1504" s="197"/>
      <c r="V1504" s="197"/>
      <c r="W1504" s="197"/>
      <c r="X1504" s="197"/>
      <c r="Y1504" s="197"/>
      <c r="Z1504" s="197"/>
      <c r="AA1504" s="197"/>
      <c r="AC1504" s="209">
        <v>2500</v>
      </c>
      <c r="AD1504" s="209"/>
    </row>
    <row r="1505" spans="1:30">
      <c r="C1505" s="63" t="s">
        <v>1</v>
      </c>
      <c r="G1505" s="63" t="s">
        <v>1</v>
      </c>
      <c r="K1505" s="63" t="s">
        <v>1</v>
      </c>
      <c r="O1505" s="210" t="s">
        <v>1338</v>
      </c>
      <c r="P1505" s="210"/>
      <c r="Q1505" s="210"/>
      <c r="R1505" s="210"/>
      <c r="S1505" s="210"/>
      <c r="T1505" s="210"/>
      <c r="U1505" s="210"/>
      <c r="V1505" s="210"/>
      <c r="W1505" s="210"/>
      <c r="X1505" s="210"/>
      <c r="Y1505" s="210"/>
      <c r="Z1505" s="210"/>
      <c r="AA1505" s="210"/>
      <c r="AB1505" s="210"/>
    </row>
    <row r="1506" spans="1:30">
      <c r="B1506" s="197" t="s">
        <v>1346</v>
      </c>
      <c r="C1506" s="197"/>
      <c r="D1506" s="197"/>
      <c r="F1506" s="197" t="s">
        <v>52</v>
      </c>
      <c r="G1506" s="197"/>
      <c r="H1506" s="197"/>
      <c r="I1506" s="197"/>
      <c r="J1506" s="197" t="s">
        <v>1336</v>
      </c>
      <c r="K1506" s="197"/>
      <c r="L1506" s="197"/>
      <c r="N1506" s="197" t="s">
        <v>1337</v>
      </c>
      <c r="O1506" s="197"/>
      <c r="P1506" s="197"/>
      <c r="Q1506" s="197"/>
      <c r="R1506" s="197"/>
      <c r="S1506" s="197"/>
      <c r="T1506" s="197"/>
      <c r="U1506" s="197"/>
      <c r="V1506" s="197"/>
      <c r="W1506" s="197"/>
      <c r="X1506" s="197"/>
      <c r="Y1506" s="197"/>
      <c r="Z1506" s="197"/>
      <c r="AA1506" s="197"/>
      <c r="AC1506" s="209">
        <v>1800</v>
      </c>
      <c r="AD1506" s="209"/>
    </row>
    <row r="1507" spans="1:30">
      <c r="C1507" s="63" t="s">
        <v>1</v>
      </c>
      <c r="G1507" s="63" t="s">
        <v>1</v>
      </c>
      <c r="K1507" s="63" t="s">
        <v>1</v>
      </c>
      <c r="O1507" s="210" t="s">
        <v>1338</v>
      </c>
      <c r="P1507" s="210"/>
      <c r="Q1507" s="210"/>
      <c r="R1507" s="210"/>
      <c r="S1507" s="210"/>
      <c r="T1507" s="210"/>
      <c r="U1507" s="210"/>
      <c r="V1507" s="210"/>
      <c r="W1507" s="210"/>
      <c r="X1507" s="210"/>
      <c r="Y1507" s="210"/>
      <c r="Z1507" s="210"/>
      <c r="AA1507" s="210"/>
      <c r="AB1507" s="210"/>
      <c r="AC1507" s="214">
        <v>600</v>
      </c>
      <c r="AD1507" s="214"/>
    </row>
    <row r="1508" spans="1:30">
      <c r="C1508" s="63" t="s">
        <v>1</v>
      </c>
      <c r="G1508" s="63" t="s">
        <v>1</v>
      </c>
      <c r="K1508" s="63" t="s">
        <v>1</v>
      </c>
      <c r="O1508" s="210" t="s">
        <v>907</v>
      </c>
      <c r="P1508" s="210"/>
      <c r="Q1508" s="210"/>
      <c r="R1508" s="210"/>
      <c r="S1508" s="210"/>
      <c r="T1508" s="210"/>
      <c r="U1508" s="210"/>
      <c r="V1508" s="210"/>
      <c r="W1508" s="210"/>
      <c r="X1508" s="210"/>
      <c r="Y1508" s="210"/>
      <c r="Z1508" s="210"/>
      <c r="AA1508" s="210"/>
      <c r="AB1508" s="210"/>
      <c r="AC1508" s="214">
        <v>1200</v>
      </c>
      <c r="AD1508" s="214"/>
    </row>
    <row r="1509" spans="1:30">
      <c r="B1509" s="197" t="s">
        <v>1347</v>
      </c>
      <c r="C1509" s="197"/>
      <c r="D1509" s="197"/>
      <c r="F1509" s="197" t="s">
        <v>52</v>
      </c>
      <c r="G1509" s="197"/>
      <c r="H1509" s="197"/>
      <c r="I1509" s="197"/>
      <c r="J1509" s="197" t="s">
        <v>1348</v>
      </c>
      <c r="K1509" s="197"/>
      <c r="L1509" s="197"/>
      <c r="N1509" s="197" t="s">
        <v>1349</v>
      </c>
      <c r="O1509" s="197"/>
      <c r="P1509" s="197"/>
      <c r="Q1509" s="197"/>
      <c r="R1509" s="197"/>
      <c r="S1509" s="197"/>
      <c r="T1509" s="197"/>
      <c r="U1509" s="197"/>
      <c r="V1509" s="197"/>
      <c r="W1509" s="197"/>
      <c r="X1509" s="197"/>
      <c r="Y1509" s="197"/>
      <c r="Z1509" s="197"/>
      <c r="AA1509" s="197"/>
      <c r="AC1509" s="209">
        <v>1000</v>
      </c>
      <c r="AD1509" s="209"/>
    </row>
    <row r="1510" spans="1:30">
      <c r="C1510" s="63" t="s">
        <v>1</v>
      </c>
      <c r="G1510" s="63" t="s">
        <v>1</v>
      </c>
      <c r="K1510" s="63" t="s">
        <v>1</v>
      </c>
      <c r="O1510" s="210" t="s">
        <v>1350</v>
      </c>
      <c r="P1510" s="210"/>
      <c r="Q1510" s="210"/>
      <c r="R1510" s="210"/>
      <c r="S1510" s="210"/>
      <c r="T1510" s="210"/>
      <c r="U1510" s="210"/>
      <c r="V1510" s="210"/>
      <c r="W1510" s="210"/>
      <c r="X1510" s="210"/>
      <c r="Y1510" s="210"/>
      <c r="Z1510" s="210"/>
      <c r="AA1510" s="210"/>
      <c r="AB1510" s="210"/>
      <c r="AC1510" s="214">
        <v>500</v>
      </c>
      <c r="AD1510" s="214"/>
    </row>
    <row r="1511" spans="1:30">
      <c r="C1511" s="63" t="s">
        <v>1</v>
      </c>
      <c r="G1511" s="63" t="s">
        <v>1</v>
      </c>
      <c r="K1511" s="63" t="s">
        <v>1</v>
      </c>
      <c r="O1511" s="210" t="s">
        <v>1350</v>
      </c>
      <c r="P1511" s="210"/>
      <c r="Q1511" s="210"/>
      <c r="R1511" s="210"/>
      <c r="S1511" s="210"/>
      <c r="T1511" s="210"/>
      <c r="U1511" s="210"/>
      <c r="V1511" s="210"/>
      <c r="W1511" s="210"/>
      <c r="X1511" s="210"/>
      <c r="Y1511" s="210"/>
      <c r="Z1511" s="210"/>
      <c r="AA1511" s="210"/>
      <c r="AB1511" s="210"/>
      <c r="AC1511" s="214">
        <v>500</v>
      </c>
      <c r="AD1511" s="214"/>
    </row>
    <row r="1512" spans="1:30">
      <c r="B1512" s="197" t="s">
        <v>1351</v>
      </c>
      <c r="C1512" s="197"/>
      <c r="D1512" s="197"/>
      <c r="F1512" s="197" t="s">
        <v>52</v>
      </c>
      <c r="G1512" s="197"/>
      <c r="H1512" s="197"/>
      <c r="I1512" s="197"/>
      <c r="J1512" s="197" t="s">
        <v>1352</v>
      </c>
      <c r="K1512" s="197"/>
      <c r="L1512" s="197"/>
      <c r="N1512" s="197" t="s">
        <v>1353</v>
      </c>
      <c r="O1512" s="197"/>
      <c r="P1512" s="197"/>
      <c r="Q1512" s="197"/>
      <c r="R1512" s="197"/>
      <c r="S1512" s="197"/>
      <c r="T1512" s="197"/>
      <c r="U1512" s="197"/>
      <c r="V1512" s="197"/>
      <c r="W1512" s="197"/>
      <c r="X1512" s="197"/>
      <c r="Y1512" s="197"/>
      <c r="Z1512" s="197"/>
      <c r="AA1512" s="197"/>
      <c r="AC1512" s="209">
        <v>300</v>
      </c>
      <c r="AD1512" s="209"/>
    </row>
    <row r="1513" spans="1:30">
      <c r="C1513" s="63" t="s">
        <v>1</v>
      </c>
      <c r="G1513" s="63" t="s">
        <v>1</v>
      </c>
      <c r="K1513" s="63" t="s">
        <v>1</v>
      </c>
      <c r="O1513" s="210" t="s">
        <v>1354</v>
      </c>
      <c r="P1513" s="210"/>
      <c r="Q1513" s="210"/>
      <c r="R1513" s="210"/>
      <c r="S1513" s="210"/>
      <c r="T1513" s="210"/>
      <c r="U1513" s="210"/>
      <c r="V1513" s="210"/>
      <c r="W1513" s="210"/>
      <c r="X1513" s="210"/>
      <c r="Y1513" s="210"/>
      <c r="Z1513" s="210"/>
      <c r="AA1513" s="210"/>
      <c r="AB1513" s="210"/>
    </row>
    <row r="1514" spans="1:30" ht="61.5" customHeight="1"/>
    <row r="1515" spans="1:30" ht="12" customHeight="1"/>
    <row r="1516" spans="1:30" ht="13.5" customHeight="1">
      <c r="A1516" s="195" t="s">
        <v>115</v>
      </c>
      <c r="B1516" s="195"/>
      <c r="C1516" s="195"/>
      <c r="D1516" s="195"/>
      <c r="E1516" s="195"/>
      <c r="F1516" s="195"/>
      <c r="G1516" s="195"/>
      <c r="H1516" s="195"/>
      <c r="I1516" s="195"/>
      <c r="J1516" s="195"/>
      <c r="K1516" s="195"/>
      <c r="L1516" s="195"/>
      <c r="M1516" s="195"/>
      <c r="R1516" s="196" t="s">
        <v>1355</v>
      </c>
      <c r="S1516" s="196"/>
      <c r="T1516" s="196"/>
      <c r="U1516" s="196"/>
      <c r="V1516" s="196"/>
      <c r="W1516" s="196"/>
      <c r="X1516" s="196"/>
      <c r="Y1516" s="196"/>
      <c r="Z1516" s="196"/>
      <c r="AA1516" s="196"/>
      <c r="AB1516" s="196"/>
      <c r="AC1516" s="196"/>
      <c r="AD1516" s="196"/>
    </row>
    <row r="1517" spans="1:30" ht="25.5" customHeight="1">
      <c r="C1517" s="201" t="s">
        <v>35</v>
      </c>
      <c r="D1517" s="201"/>
      <c r="E1517" s="201"/>
      <c r="F1517" s="201"/>
      <c r="G1517" s="201"/>
      <c r="H1517" s="201"/>
      <c r="I1517" s="201"/>
      <c r="J1517" s="201"/>
      <c r="K1517" s="201"/>
      <c r="L1517" s="201"/>
      <c r="M1517" s="201"/>
      <c r="N1517" s="201"/>
      <c r="O1517" s="201"/>
      <c r="P1517" s="201"/>
      <c r="Q1517" s="201"/>
      <c r="R1517" s="201"/>
      <c r="S1517" s="201"/>
      <c r="T1517" s="201"/>
      <c r="U1517" s="201"/>
      <c r="V1517" s="201"/>
      <c r="W1517" s="201"/>
      <c r="X1517" s="201"/>
      <c r="Y1517" s="201"/>
      <c r="Z1517" s="201"/>
      <c r="AA1517" s="201"/>
      <c r="AB1517" s="201"/>
      <c r="AC1517" s="201"/>
    </row>
    <row r="1518" spans="1:30" ht="7.5" customHeight="1"/>
    <row r="1519" spans="1:30" ht="18.75" customHeight="1">
      <c r="I1519" s="215" t="s">
        <v>36</v>
      </c>
      <c r="J1519" s="215"/>
      <c r="K1519" s="215"/>
      <c r="L1519" s="215"/>
      <c r="M1519" s="215"/>
      <c r="N1519" s="215"/>
      <c r="O1519" s="215"/>
      <c r="P1519" s="215"/>
      <c r="S1519" s="216" t="s">
        <v>37</v>
      </c>
      <c r="T1519" s="216"/>
      <c r="U1519" s="216"/>
      <c r="V1519" s="216"/>
      <c r="W1519" s="216"/>
      <c r="X1519" s="216"/>
      <c r="Y1519" s="216"/>
    </row>
    <row r="1520" spans="1:30" ht="6.75" customHeight="1"/>
    <row r="1521" spans="1:30" ht="14.25" customHeight="1">
      <c r="A1521" s="211" t="s">
        <v>1325</v>
      </c>
      <c r="B1521" s="211"/>
      <c r="C1521" s="211"/>
      <c r="D1521" s="211"/>
      <c r="E1521" s="211"/>
      <c r="F1521" s="211"/>
      <c r="G1521" s="211"/>
      <c r="H1521" s="211"/>
      <c r="I1521" s="211"/>
      <c r="J1521" s="211"/>
      <c r="K1521" s="211"/>
      <c r="L1521" s="211"/>
      <c r="M1521" s="211"/>
      <c r="N1521" s="211"/>
      <c r="O1521" s="211"/>
    </row>
    <row r="1522" spans="1:30">
      <c r="B1522" s="212" t="s">
        <v>39</v>
      </c>
      <c r="C1522" s="212"/>
      <c r="D1522" s="212"/>
      <c r="F1522" s="212" t="s">
        <v>40</v>
      </c>
      <c r="G1522" s="212"/>
      <c r="H1522" s="212"/>
      <c r="I1522" s="212"/>
      <c r="J1522" s="212" t="s">
        <v>41</v>
      </c>
      <c r="K1522" s="212"/>
      <c r="L1522" s="212"/>
      <c r="N1522" s="212" t="s">
        <v>42</v>
      </c>
      <c r="O1522" s="212"/>
      <c r="P1522" s="212"/>
      <c r="Q1522" s="212"/>
      <c r="R1522" s="212"/>
      <c r="S1522" s="212"/>
      <c r="T1522" s="212"/>
      <c r="U1522" s="212"/>
      <c r="V1522" s="212"/>
      <c r="W1522" s="212"/>
      <c r="X1522" s="212"/>
      <c r="Y1522" s="212"/>
      <c r="Z1522" s="212"/>
      <c r="AA1522" s="212"/>
      <c r="AC1522" s="213" t="s">
        <v>43</v>
      </c>
      <c r="AD1522" s="213"/>
    </row>
    <row r="1523" spans="1:30">
      <c r="B1523" s="197" t="s">
        <v>1356</v>
      </c>
      <c r="C1523" s="197"/>
      <c r="D1523" s="197"/>
      <c r="F1523" s="197" t="s">
        <v>52</v>
      </c>
      <c r="G1523" s="197"/>
      <c r="H1523" s="197"/>
      <c r="I1523" s="197"/>
      <c r="J1523" s="197" t="s">
        <v>1305</v>
      </c>
      <c r="K1523" s="197"/>
      <c r="L1523" s="197"/>
      <c r="N1523" s="197" t="s">
        <v>1306</v>
      </c>
      <c r="O1523" s="197"/>
      <c r="P1523" s="197"/>
      <c r="Q1523" s="197"/>
      <c r="R1523" s="197"/>
      <c r="S1523" s="197"/>
      <c r="T1523" s="197"/>
      <c r="U1523" s="197"/>
      <c r="V1523" s="197"/>
      <c r="W1523" s="197"/>
      <c r="X1523" s="197"/>
      <c r="Y1523" s="197"/>
      <c r="Z1523" s="197"/>
      <c r="AA1523" s="197"/>
      <c r="AC1523" s="209">
        <v>3650</v>
      </c>
      <c r="AD1523" s="209"/>
    </row>
    <row r="1524" spans="1:30">
      <c r="C1524" s="63" t="s">
        <v>1</v>
      </c>
      <c r="G1524" s="63" t="s">
        <v>1</v>
      </c>
      <c r="K1524" s="63" t="s">
        <v>1</v>
      </c>
      <c r="O1524" s="210" t="s">
        <v>1357</v>
      </c>
      <c r="P1524" s="210"/>
      <c r="Q1524" s="210"/>
      <c r="R1524" s="210"/>
      <c r="S1524" s="210"/>
      <c r="T1524" s="210"/>
      <c r="U1524" s="210"/>
      <c r="V1524" s="210"/>
      <c r="W1524" s="210"/>
      <c r="X1524" s="210"/>
      <c r="Y1524" s="210"/>
      <c r="Z1524" s="210"/>
      <c r="AA1524" s="210"/>
      <c r="AB1524" s="210"/>
      <c r="AC1524" s="214">
        <v>630</v>
      </c>
      <c r="AD1524" s="214"/>
    </row>
    <row r="1525" spans="1:30">
      <c r="C1525" s="63" t="s">
        <v>1</v>
      </c>
      <c r="G1525" s="63" t="s">
        <v>1</v>
      </c>
      <c r="K1525" s="63" t="s">
        <v>1</v>
      </c>
      <c r="O1525" s="210" t="s">
        <v>1357</v>
      </c>
      <c r="P1525" s="210"/>
      <c r="Q1525" s="210"/>
      <c r="R1525" s="210"/>
      <c r="S1525" s="210"/>
      <c r="T1525" s="210"/>
      <c r="U1525" s="210"/>
      <c r="V1525" s="210"/>
      <c r="W1525" s="210"/>
      <c r="X1525" s="210"/>
      <c r="Y1525" s="210"/>
      <c r="Z1525" s="210"/>
      <c r="AA1525" s="210"/>
      <c r="AB1525" s="210"/>
      <c r="AC1525" s="214">
        <v>1080</v>
      </c>
      <c r="AD1525" s="214"/>
    </row>
    <row r="1526" spans="1:30">
      <c r="C1526" s="63" t="s">
        <v>1</v>
      </c>
      <c r="G1526" s="63" t="s">
        <v>1</v>
      </c>
      <c r="K1526" s="63" t="s">
        <v>1</v>
      </c>
      <c r="O1526" s="210" t="s">
        <v>1357</v>
      </c>
      <c r="P1526" s="210"/>
      <c r="Q1526" s="210"/>
      <c r="R1526" s="210"/>
      <c r="S1526" s="210"/>
      <c r="T1526" s="210"/>
      <c r="U1526" s="210"/>
      <c r="V1526" s="210"/>
      <c r="W1526" s="210"/>
      <c r="X1526" s="210"/>
      <c r="Y1526" s="210"/>
      <c r="Z1526" s="210"/>
      <c r="AA1526" s="210"/>
      <c r="AB1526" s="210"/>
      <c r="AC1526" s="214">
        <v>500</v>
      </c>
      <c r="AD1526" s="214"/>
    </row>
    <row r="1527" spans="1:30">
      <c r="C1527" s="63" t="s">
        <v>1</v>
      </c>
      <c r="G1527" s="63" t="s">
        <v>1</v>
      </c>
      <c r="K1527" s="63" t="s">
        <v>1</v>
      </c>
      <c r="O1527" s="210" t="s">
        <v>1357</v>
      </c>
      <c r="P1527" s="210"/>
      <c r="Q1527" s="210"/>
      <c r="R1527" s="210"/>
      <c r="S1527" s="210"/>
      <c r="T1527" s="210"/>
      <c r="U1527" s="210"/>
      <c r="V1527" s="210"/>
      <c r="W1527" s="210"/>
      <c r="X1527" s="210"/>
      <c r="Y1527" s="210"/>
      <c r="Z1527" s="210"/>
      <c r="AA1527" s="210"/>
      <c r="AB1527" s="210"/>
      <c r="AC1527" s="214">
        <v>360</v>
      </c>
      <c r="AD1527" s="214"/>
    </row>
    <row r="1528" spans="1:30">
      <c r="C1528" s="63" t="s">
        <v>1</v>
      </c>
      <c r="G1528" s="63" t="s">
        <v>1</v>
      </c>
      <c r="K1528" s="63" t="s">
        <v>1</v>
      </c>
      <c r="O1528" s="210" t="s">
        <v>1357</v>
      </c>
      <c r="P1528" s="210"/>
      <c r="Q1528" s="210"/>
      <c r="R1528" s="210"/>
      <c r="S1528" s="210"/>
      <c r="T1528" s="210"/>
      <c r="U1528" s="210"/>
      <c r="V1528" s="210"/>
      <c r="W1528" s="210"/>
      <c r="X1528" s="210"/>
      <c r="Y1528" s="210"/>
      <c r="Z1528" s="210"/>
      <c r="AA1528" s="210"/>
      <c r="AB1528" s="210"/>
      <c r="AC1528" s="214">
        <v>360</v>
      </c>
      <c r="AD1528" s="214"/>
    </row>
    <row r="1529" spans="1:30">
      <c r="C1529" s="63" t="s">
        <v>1</v>
      </c>
      <c r="G1529" s="63" t="s">
        <v>1</v>
      </c>
      <c r="K1529" s="63" t="s">
        <v>1</v>
      </c>
      <c r="O1529" s="210" t="s">
        <v>1357</v>
      </c>
      <c r="P1529" s="210"/>
      <c r="Q1529" s="210"/>
      <c r="R1529" s="210"/>
      <c r="S1529" s="210"/>
      <c r="T1529" s="210"/>
      <c r="U1529" s="210"/>
      <c r="V1529" s="210"/>
      <c r="W1529" s="210"/>
      <c r="X1529" s="210"/>
      <c r="Y1529" s="210"/>
      <c r="Z1529" s="210"/>
      <c r="AA1529" s="210"/>
      <c r="AB1529" s="210"/>
      <c r="AC1529" s="214">
        <v>450</v>
      </c>
      <c r="AD1529" s="214"/>
    </row>
    <row r="1530" spans="1:30">
      <c r="C1530" s="63" t="s">
        <v>1</v>
      </c>
      <c r="G1530" s="63" t="s">
        <v>1</v>
      </c>
      <c r="K1530" s="63" t="s">
        <v>1</v>
      </c>
      <c r="O1530" s="210" t="s">
        <v>1357</v>
      </c>
      <c r="P1530" s="210"/>
      <c r="Q1530" s="210"/>
      <c r="R1530" s="210"/>
      <c r="S1530" s="210"/>
      <c r="T1530" s="210"/>
      <c r="U1530" s="210"/>
      <c r="V1530" s="210"/>
      <c r="W1530" s="210"/>
      <c r="X1530" s="210"/>
      <c r="Y1530" s="210"/>
      <c r="Z1530" s="210"/>
      <c r="AA1530" s="210"/>
      <c r="AB1530" s="210"/>
      <c r="AC1530" s="214">
        <v>270</v>
      </c>
      <c r="AD1530" s="214"/>
    </row>
    <row r="1531" spans="1:30">
      <c r="B1531" s="197" t="s">
        <v>1358</v>
      </c>
      <c r="C1531" s="197"/>
      <c r="D1531" s="197"/>
      <c r="F1531" s="197" t="s">
        <v>52</v>
      </c>
      <c r="G1531" s="197"/>
      <c r="H1531" s="197"/>
      <c r="I1531" s="197"/>
      <c r="J1531" s="197" t="s">
        <v>1359</v>
      </c>
      <c r="K1531" s="197"/>
      <c r="L1531" s="197"/>
      <c r="N1531" s="197" t="s">
        <v>1360</v>
      </c>
      <c r="O1531" s="197"/>
      <c r="P1531" s="197"/>
      <c r="Q1531" s="197"/>
      <c r="R1531" s="197"/>
      <c r="S1531" s="197"/>
      <c r="T1531" s="197"/>
      <c r="U1531" s="197"/>
      <c r="V1531" s="197"/>
      <c r="W1531" s="197"/>
      <c r="X1531" s="197"/>
      <c r="Y1531" s="197"/>
      <c r="Z1531" s="197"/>
      <c r="AA1531" s="197"/>
      <c r="AC1531" s="209">
        <v>1500</v>
      </c>
      <c r="AD1531" s="209"/>
    </row>
    <row r="1532" spans="1:30">
      <c r="C1532" s="63" t="s">
        <v>1</v>
      </c>
      <c r="G1532" s="63" t="s">
        <v>1</v>
      </c>
      <c r="K1532" s="63" t="s">
        <v>1</v>
      </c>
      <c r="O1532" s="210" t="s">
        <v>1361</v>
      </c>
      <c r="P1532" s="210"/>
      <c r="Q1532" s="210"/>
      <c r="R1532" s="210"/>
      <c r="S1532" s="210"/>
      <c r="T1532" s="210"/>
      <c r="U1532" s="210"/>
      <c r="V1532" s="210"/>
      <c r="W1532" s="210"/>
      <c r="X1532" s="210"/>
      <c r="Y1532" s="210"/>
      <c r="Z1532" s="210"/>
      <c r="AA1532" s="210"/>
      <c r="AB1532" s="210"/>
    </row>
    <row r="1533" spans="1:30">
      <c r="B1533" s="197" t="s">
        <v>1362</v>
      </c>
      <c r="C1533" s="197"/>
      <c r="D1533" s="197"/>
      <c r="F1533" s="197" t="s">
        <v>52</v>
      </c>
      <c r="G1533" s="197"/>
      <c r="H1533" s="197"/>
      <c r="I1533" s="197"/>
      <c r="J1533" s="197" t="s">
        <v>1363</v>
      </c>
      <c r="K1533" s="197"/>
      <c r="L1533" s="197"/>
      <c r="N1533" s="197" t="s">
        <v>1364</v>
      </c>
      <c r="O1533" s="197"/>
      <c r="P1533" s="197"/>
      <c r="Q1533" s="197"/>
      <c r="R1533" s="197"/>
      <c r="S1533" s="197"/>
      <c r="T1533" s="197"/>
      <c r="U1533" s="197"/>
      <c r="V1533" s="197"/>
      <c r="W1533" s="197"/>
      <c r="X1533" s="197"/>
      <c r="Y1533" s="197"/>
      <c r="Z1533" s="197"/>
      <c r="AA1533" s="197"/>
      <c r="AC1533" s="209">
        <v>1100</v>
      </c>
      <c r="AD1533" s="209"/>
    </row>
    <row r="1534" spans="1:30">
      <c r="C1534" s="63" t="s">
        <v>1</v>
      </c>
      <c r="G1534" s="63" t="s">
        <v>1</v>
      </c>
      <c r="K1534" s="63" t="s">
        <v>1</v>
      </c>
      <c r="O1534" s="210" t="s">
        <v>1365</v>
      </c>
      <c r="P1534" s="210"/>
      <c r="Q1534" s="210"/>
      <c r="R1534" s="210"/>
      <c r="S1534" s="210"/>
      <c r="T1534" s="210"/>
      <c r="U1534" s="210"/>
      <c r="V1534" s="210"/>
      <c r="W1534" s="210"/>
      <c r="X1534" s="210"/>
      <c r="Y1534" s="210"/>
      <c r="Z1534" s="210"/>
      <c r="AA1534" s="210"/>
      <c r="AB1534" s="210"/>
    </row>
    <row r="1535" spans="1:30">
      <c r="B1535" s="197" t="s">
        <v>1366</v>
      </c>
      <c r="C1535" s="197"/>
      <c r="D1535" s="197"/>
      <c r="F1535" s="197" t="s">
        <v>52</v>
      </c>
      <c r="G1535" s="197"/>
      <c r="H1535" s="197"/>
      <c r="I1535" s="197"/>
      <c r="J1535" s="197" t="s">
        <v>1367</v>
      </c>
      <c r="K1535" s="197"/>
      <c r="L1535" s="197"/>
      <c r="N1535" s="197" t="s">
        <v>1368</v>
      </c>
      <c r="O1535" s="197"/>
      <c r="P1535" s="197"/>
      <c r="Q1535" s="197"/>
      <c r="R1535" s="197"/>
      <c r="S1535" s="197"/>
      <c r="T1535" s="197"/>
      <c r="U1535" s="197"/>
      <c r="V1535" s="197"/>
      <c r="W1535" s="197"/>
      <c r="X1535" s="197"/>
      <c r="Y1535" s="197"/>
      <c r="Z1535" s="197"/>
      <c r="AA1535" s="197"/>
      <c r="AC1535" s="209">
        <v>7995.41</v>
      </c>
      <c r="AD1535" s="209"/>
    </row>
    <row r="1536" spans="1:30">
      <c r="C1536" s="63" t="s">
        <v>1</v>
      </c>
      <c r="G1536" s="63" t="s">
        <v>1</v>
      </c>
      <c r="K1536" s="63" t="s">
        <v>1</v>
      </c>
      <c r="O1536" s="210" t="s">
        <v>1369</v>
      </c>
      <c r="P1536" s="210"/>
      <c r="Q1536" s="210"/>
      <c r="R1536" s="210"/>
      <c r="S1536" s="210"/>
      <c r="T1536" s="210"/>
      <c r="U1536" s="210"/>
      <c r="V1536" s="210"/>
      <c r="W1536" s="210"/>
      <c r="X1536" s="210"/>
      <c r="Y1536" s="210"/>
      <c r="Z1536" s="210"/>
      <c r="AA1536" s="210"/>
      <c r="AB1536" s="210"/>
      <c r="AC1536" s="214">
        <v>159.75</v>
      </c>
      <c r="AD1536" s="214"/>
    </row>
    <row r="1537" spans="3:30">
      <c r="C1537" s="63" t="s">
        <v>1</v>
      </c>
      <c r="G1537" s="63" t="s">
        <v>1</v>
      </c>
      <c r="K1537" s="63" t="s">
        <v>1</v>
      </c>
      <c r="O1537" s="210" t="s">
        <v>1370</v>
      </c>
      <c r="P1537" s="210"/>
      <c r="Q1537" s="210"/>
      <c r="R1537" s="210"/>
      <c r="S1537" s="210"/>
      <c r="T1537" s="210"/>
      <c r="U1537" s="210"/>
      <c r="V1537" s="210"/>
      <c r="W1537" s="210"/>
      <c r="X1537" s="210"/>
      <c r="Y1537" s="210"/>
      <c r="Z1537" s="210"/>
      <c r="AA1537" s="210"/>
      <c r="AB1537" s="210"/>
      <c r="AC1537" s="214">
        <v>24</v>
      </c>
      <c r="AD1537" s="214"/>
    </row>
    <row r="1538" spans="3:30">
      <c r="C1538" s="63" t="s">
        <v>1</v>
      </c>
      <c r="G1538" s="63" t="s">
        <v>1</v>
      </c>
      <c r="K1538" s="63" t="s">
        <v>1</v>
      </c>
      <c r="O1538" s="210" t="s">
        <v>1371</v>
      </c>
      <c r="P1538" s="210"/>
      <c r="Q1538" s="210"/>
      <c r="R1538" s="210"/>
      <c r="S1538" s="210"/>
      <c r="T1538" s="210"/>
      <c r="U1538" s="210"/>
      <c r="V1538" s="210"/>
      <c r="W1538" s="210"/>
      <c r="X1538" s="210"/>
      <c r="Y1538" s="210"/>
      <c r="Z1538" s="210"/>
      <c r="AA1538" s="210"/>
      <c r="AB1538" s="210"/>
      <c r="AC1538" s="214">
        <v>35.159999999999997</v>
      </c>
      <c r="AD1538" s="214"/>
    </row>
    <row r="1539" spans="3:30">
      <c r="C1539" s="63" t="s">
        <v>1</v>
      </c>
      <c r="G1539" s="63" t="s">
        <v>1</v>
      </c>
      <c r="K1539" s="63" t="s">
        <v>1</v>
      </c>
      <c r="O1539" s="210" t="s">
        <v>1372</v>
      </c>
      <c r="P1539" s="210"/>
      <c r="Q1539" s="210"/>
      <c r="R1539" s="210"/>
      <c r="S1539" s="210"/>
      <c r="T1539" s="210"/>
      <c r="U1539" s="210"/>
      <c r="V1539" s="210"/>
      <c r="W1539" s="210"/>
      <c r="X1539" s="210"/>
      <c r="Y1539" s="210"/>
      <c r="Z1539" s="210"/>
      <c r="AA1539" s="210"/>
      <c r="AB1539" s="210"/>
      <c r="AC1539" s="214">
        <v>163.56</v>
      </c>
      <c r="AD1539" s="214"/>
    </row>
    <row r="1540" spans="3:30">
      <c r="C1540" s="63" t="s">
        <v>1</v>
      </c>
      <c r="G1540" s="63" t="s">
        <v>1</v>
      </c>
      <c r="K1540" s="63" t="s">
        <v>1</v>
      </c>
      <c r="O1540" s="210" t="s">
        <v>1373</v>
      </c>
      <c r="P1540" s="210"/>
      <c r="Q1540" s="210"/>
      <c r="R1540" s="210"/>
      <c r="S1540" s="210"/>
      <c r="T1540" s="210"/>
      <c r="U1540" s="210"/>
      <c r="V1540" s="210"/>
      <c r="W1540" s="210"/>
      <c r="X1540" s="210"/>
      <c r="Y1540" s="210"/>
      <c r="Z1540" s="210"/>
      <c r="AA1540" s="210"/>
      <c r="AB1540" s="210"/>
      <c r="AC1540" s="214">
        <v>220.8</v>
      </c>
      <c r="AD1540" s="214"/>
    </row>
    <row r="1541" spans="3:30">
      <c r="C1541" s="63" t="s">
        <v>1</v>
      </c>
      <c r="G1541" s="63" t="s">
        <v>1</v>
      </c>
      <c r="K1541" s="63" t="s">
        <v>1</v>
      </c>
      <c r="O1541" s="210" t="s">
        <v>1374</v>
      </c>
      <c r="P1541" s="210"/>
      <c r="Q1541" s="210"/>
      <c r="R1541" s="210"/>
      <c r="S1541" s="210"/>
      <c r="T1541" s="210"/>
      <c r="U1541" s="210"/>
      <c r="V1541" s="210"/>
      <c r="W1541" s="210"/>
      <c r="X1541" s="210"/>
      <c r="Y1541" s="210"/>
      <c r="Z1541" s="210"/>
      <c r="AA1541" s="210"/>
      <c r="AB1541" s="210"/>
      <c r="AC1541" s="214">
        <v>279.95</v>
      </c>
      <c r="AD1541" s="214"/>
    </row>
    <row r="1542" spans="3:30">
      <c r="C1542" s="63" t="s">
        <v>1</v>
      </c>
      <c r="G1542" s="63" t="s">
        <v>1</v>
      </c>
      <c r="K1542" s="63" t="s">
        <v>1</v>
      </c>
      <c r="O1542" s="210" t="s">
        <v>1375</v>
      </c>
      <c r="P1542" s="210"/>
      <c r="Q1542" s="210"/>
      <c r="R1542" s="210"/>
      <c r="S1542" s="210"/>
      <c r="T1542" s="210"/>
      <c r="U1542" s="210"/>
      <c r="V1542" s="210"/>
      <c r="W1542" s="210"/>
      <c r="X1542" s="210"/>
      <c r="Y1542" s="210"/>
      <c r="Z1542" s="210"/>
      <c r="AA1542" s="210"/>
      <c r="AB1542" s="210"/>
      <c r="AC1542" s="214">
        <v>107.5</v>
      </c>
      <c r="AD1542" s="214"/>
    </row>
    <row r="1543" spans="3:30">
      <c r="C1543" s="63" t="s">
        <v>1</v>
      </c>
      <c r="G1543" s="63" t="s">
        <v>1</v>
      </c>
      <c r="K1543" s="63" t="s">
        <v>1</v>
      </c>
      <c r="O1543" s="210" t="s">
        <v>1376</v>
      </c>
      <c r="P1543" s="210"/>
      <c r="Q1543" s="210"/>
      <c r="R1543" s="210"/>
      <c r="S1543" s="210"/>
      <c r="T1543" s="210"/>
      <c r="U1543" s="210"/>
      <c r="V1543" s="210"/>
      <c r="W1543" s="210"/>
      <c r="X1543" s="210"/>
      <c r="Y1543" s="210"/>
      <c r="Z1543" s="210"/>
      <c r="AA1543" s="210"/>
      <c r="AB1543" s="210"/>
      <c r="AC1543" s="214">
        <v>183.98</v>
      </c>
      <c r="AD1543" s="214"/>
    </row>
    <row r="1544" spans="3:30">
      <c r="C1544" s="63" t="s">
        <v>1</v>
      </c>
      <c r="G1544" s="63" t="s">
        <v>1</v>
      </c>
      <c r="K1544" s="63" t="s">
        <v>1</v>
      </c>
      <c r="O1544" s="210" t="s">
        <v>1377</v>
      </c>
      <c r="P1544" s="210"/>
      <c r="Q1544" s="210"/>
      <c r="R1544" s="210"/>
      <c r="S1544" s="210"/>
      <c r="T1544" s="210"/>
      <c r="U1544" s="210"/>
      <c r="V1544" s="210"/>
      <c r="W1544" s="210"/>
      <c r="X1544" s="210"/>
      <c r="Y1544" s="210"/>
      <c r="Z1544" s="210"/>
      <c r="AA1544" s="210"/>
      <c r="AB1544" s="210"/>
      <c r="AC1544" s="214">
        <v>357.2</v>
      </c>
      <c r="AD1544" s="214"/>
    </row>
    <row r="1545" spans="3:30">
      <c r="C1545" s="63" t="s">
        <v>1</v>
      </c>
      <c r="G1545" s="63" t="s">
        <v>1</v>
      </c>
      <c r="K1545" s="63" t="s">
        <v>1</v>
      </c>
      <c r="O1545" s="210" t="s">
        <v>1378</v>
      </c>
      <c r="P1545" s="210"/>
      <c r="Q1545" s="210"/>
      <c r="R1545" s="210"/>
      <c r="S1545" s="210"/>
      <c r="T1545" s="210"/>
      <c r="U1545" s="210"/>
      <c r="V1545" s="210"/>
      <c r="W1545" s="210"/>
      <c r="X1545" s="210"/>
      <c r="Y1545" s="210"/>
      <c r="Z1545" s="210"/>
      <c r="AA1545" s="210"/>
      <c r="AB1545" s="210"/>
      <c r="AC1545" s="214">
        <v>59.97</v>
      </c>
      <c r="AD1545" s="214"/>
    </row>
    <row r="1546" spans="3:30">
      <c r="C1546" s="63" t="s">
        <v>1</v>
      </c>
      <c r="G1546" s="63" t="s">
        <v>1</v>
      </c>
      <c r="K1546" s="63" t="s">
        <v>1</v>
      </c>
      <c r="O1546" s="210" t="s">
        <v>1379</v>
      </c>
      <c r="P1546" s="210"/>
      <c r="Q1546" s="210"/>
      <c r="R1546" s="210"/>
      <c r="S1546" s="210"/>
      <c r="T1546" s="210"/>
      <c r="U1546" s="210"/>
      <c r="V1546" s="210"/>
      <c r="W1546" s="210"/>
      <c r="X1546" s="210"/>
      <c r="Y1546" s="210"/>
      <c r="Z1546" s="210"/>
      <c r="AA1546" s="210"/>
      <c r="AB1546" s="210"/>
      <c r="AC1546" s="214">
        <v>16.8</v>
      </c>
      <c r="AD1546" s="214"/>
    </row>
    <row r="1547" spans="3:30">
      <c r="C1547" s="63" t="s">
        <v>1</v>
      </c>
      <c r="G1547" s="63" t="s">
        <v>1</v>
      </c>
      <c r="K1547" s="63" t="s">
        <v>1</v>
      </c>
      <c r="O1547" s="210" t="s">
        <v>1380</v>
      </c>
      <c r="P1547" s="210"/>
      <c r="Q1547" s="210"/>
      <c r="R1547" s="210"/>
      <c r="S1547" s="210"/>
      <c r="T1547" s="210"/>
      <c r="U1547" s="210"/>
      <c r="V1547" s="210"/>
      <c r="W1547" s="210"/>
      <c r="X1547" s="210"/>
      <c r="Y1547" s="210"/>
      <c r="Z1547" s="210"/>
      <c r="AA1547" s="210"/>
      <c r="AB1547" s="210"/>
      <c r="AC1547" s="214">
        <v>191.96</v>
      </c>
      <c r="AD1547" s="214"/>
    </row>
    <row r="1548" spans="3:30">
      <c r="C1548" s="63" t="s">
        <v>1</v>
      </c>
      <c r="G1548" s="63" t="s">
        <v>1</v>
      </c>
      <c r="K1548" s="63" t="s">
        <v>1</v>
      </c>
      <c r="O1548" s="210" t="s">
        <v>1381</v>
      </c>
      <c r="P1548" s="210"/>
      <c r="Q1548" s="210"/>
      <c r="R1548" s="210"/>
      <c r="S1548" s="210"/>
      <c r="T1548" s="210"/>
      <c r="U1548" s="210"/>
      <c r="V1548" s="210"/>
      <c r="W1548" s="210"/>
      <c r="X1548" s="210"/>
      <c r="Y1548" s="210"/>
      <c r="Z1548" s="210"/>
      <c r="AA1548" s="210"/>
      <c r="AB1548" s="210"/>
      <c r="AC1548" s="214">
        <v>2946.9</v>
      </c>
      <c r="AD1548" s="214"/>
    </row>
    <row r="1549" spans="3:30">
      <c r="C1549" s="63" t="s">
        <v>1</v>
      </c>
      <c r="G1549" s="63" t="s">
        <v>1</v>
      </c>
      <c r="K1549" s="63" t="s">
        <v>1</v>
      </c>
      <c r="O1549" s="210" t="s">
        <v>1382</v>
      </c>
      <c r="P1549" s="210"/>
      <c r="Q1549" s="210"/>
      <c r="R1549" s="210"/>
      <c r="S1549" s="210"/>
      <c r="T1549" s="210"/>
      <c r="U1549" s="210"/>
      <c r="V1549" s="210"/>
      <c r="W1549" s="210"/>
      <c r="X1549" s="210"/>
      <c r="Y1549" s="210"/>
      <c r="Z1549" s="210"/>
      <c r="AA1549" s="210"/>
      <c r="AB1549" s="210"/>
      <c r="AC1549" s="214">
        <v>530.84</v>
      </c>
      <c r="AD1549" s="214"/>
    </row>
    <row r="1550" spans="3:30">
      <c r="C1550" s="63" t="s">
        <v>1</v>
      </c>
      <c r="G1550" s="63" t="s">
        <v>1</v>
      </c>
      <c r="K1550" s="63" t="s">
        <v>1</v>
      </c>
      <c r="O1550" s="210" t="s">
        <v>1383</v>
      </c>
      <c r="P1550" s="210"/>
      <c r="Q1550" s="210"/>
      <c r="R1550" s="210"/>
      <c r="S1550" s="210"/>
      <c r="T1550" s="210"/>
      <c r="U1550" s="210"/>
      <c r="V1550" s="210"/>
      <c r="W1550" s="210"/>
      <c r="X1550" s="210"/>
      <c r="Y1550" s="210"/>
      <c r="Z1550" s="210"/>
      <c r="AA1550" s="210"/>
      <c r="AB1550" s="210"/>
      <c r="AC1550" s="214">
        <v>135.33000000000001</v>
      </c>
      <c r="AD1550" s="214"/>
    </row>
    <row r="1551" spans="3:30">
      <c r="C1551" s="63" t="s">
        <v>1</v>
      </c>
      <c r="G1551" s="63" t="s">
        <v>1</v>
      </c>
      <c r="K1551" s="63" t="s">
        <v>1</v>
      </c>
      <c r="O1551" s="210" t="s">
        <v>1384</v>
      </c>
      <c r="P1551" s="210"/>
      <c r="Q1551" s="210"/>
      <c r="R1551" s="210"/>
      <c r="S1551" s="210"/>
      <c r="T1551" s="210"/>
      <c r="U1551" s="210"/>
      <c r="V1551" s="210"/>
      <c r="W1551" s="210"/>
      <c r="X1551" s="210"/>
      <c r="Y1551" s="210"/>
      <c r="Z1551" s="210"/>
      <c r="AA1551" s="210"/>
      <c r="AB1551" s="210"/>
      <c r="AC1551" s="214">
        <v>338.4</v>
      </c>
      <c r="AD1551" s="214"/>
    </row>
    <row r="1552" spans="3:30">
      <c r="C1552" s="63" t="s">
        <v>1</v>
      </c>
      <c r="G1552" s="63" t="s">
        <v>1</v>
      </c>
      <c r="K1552" s="63" t="s">
        <v>1</v>
      </c>
      <c r="O1552" s="210" t="s">
        <v>1385</v>
      </c>
      <c r="P1552" s="210"/>
      <c r="Q1552" s="210"/>
      <c r="R1552" s="210"/>
      <c r="S1552" s="210"/>
      <c r="T1552" s="210"/>
      <c r="U1552" s="210"/>
      <c r="V1552" s="210"/>
      <c r="W1552" s="210"/>
      <c r="X1552" s="210"/>
      <c r="Y1552" s="210"/>
      <c r="Z1552" s="210"/>
      <c r="AA1552" s="210"/>
      <c r="AB1552" s="210"/>
      <c r="AC1552" s="214">
        <v>376</v>
      </c>
      <c r="AD1552" s="214"/>
    </row>
    <row r="1553" spans="2:30">
      <c r="C1553" s="63" t="s">
        <v>1</v>
      </c>
      <c r="G1553" s="63" t="s">
        <v>1</v>
      </c>
      <c r="K1553" s="63" t="s">
        <v>1</v>
      </c>
      <c r="O1553" s="210" t="s">
        <v>1386</v>
      </c>
      <c r="P1553" s="210"/>
      <c r="Q1553" s="210"/>
      <c r="R1553" s="210"/>
      <c r="S1553" s="210"/>
      <c r="T1553" s="210"/>
      <c r="U1553" s="210"/>
      <c r="V1553" s="210"/>
      <c r="W1553" s="210"/>
      <c r="X1553" s="210"/>
      <c r="Y1553" s="210"/>
      <c r="Z1553" s="210"/>
      <c r="AA1553" s="210"/>
      <c r="AB1553" s="210"/>
      <c r="AC1553" s="214">
        <v>470</v>
      </c>
      <c r="AD1553" s="214"/>
    </row>
    <row r="1554" spans="2:30">
      <c r="C1554" s="63" t="s">
        <v>1</v>
      </c>
      <c r="G1554" s="63" t="s">
        <v>1</v>
      </c>
      <c r="K1554" s="63" t="s">
        <v>1</v>
      </c>
      <c r="O1554" s="210" t="s">
        <v>1387</v>
      </c>
      <c r="P1554" s="210"/>
      <c r="Q1554" s="210"/>
      <c r="R1554" s="210"/>
      <c r="S1554" s="210"/>
      <c r="T1554" s="210"/>
      <c r="U1554" s="210"/>
      <c r="V1554" s="210"/>
      <c r="W1554" s="210"/>
      <c r="X1554" s="210"/>
      <c r="Y1554" s="210"/>
      <c r="Z1554" s="210"/>
      <c r="AA1554" s="210"/>
      <c r="AB1554" s="210"/>
      <c r="AC1554" s="214">
        <v>686.88</v>
      </c>
      <c r="AD1554" s="214"/>
    </row>
    <row r="1555" spans="2:30">
      <c r="C1555" s="63" t="s">
        <v>1</v>
      </c>
      <c r="G1555" s="63" t="s">
        <v>1</v>
      </c>
      <c r="K1555" s="63" t="s">
        <v>1</v>
      </c>
      <c r="O1555" s="210" t="s">
        <v>1388</v>
      </c>
      <c r="P1555" s="210"/>
      <c r="Q1555" s="210"/>
      <c r="R1555" s="210"/>
      <c r="S1555" s="210"/>
      <c r="T1555" s="210"/>
      <c r="U1555" s="210"/>
      <c r="V1555" s="210"/>
      <c r="W1555" s="210"/>
      <c r="X1555" s="210"/>
      <c r="Y1555" s="210"/>
      <c r="Z1555" s="210"/>
      <c r="AA1555" s="210"/>
      <c r="AB1555" s="210"/>
      <c r="AC1555" s="214">
        <v>631.6</v>
      </c>
      <c r="AD1555" s="214"/>
    </row>
    <row r="1556" spans="2:30">
      <c r="C1556" s="63" t="s">
        <v>1</v>
      </c>
      <c r="G1556" s="63" t="s">
        <v>1</v>
      </c>
      <c r="K1556" s="63" t="s">
        <v>1</v>
      </c>
      <c r="O1556" s="210" t="s">
        <v>1386</v>
      </c>
      <c r="P1556" s="210"/>
      <c r="Q1556" s="210"/>
      <c r="R1556" s="210"/>
      <c r="S1556" s="210"/>
      <c r="T1556" s="210"/>
      <c r="U1556" s="210"/>
      <c r="V1556" s="210"/>
      <c r="W1556" s="210"/>
      <c r="X1556" s="210"/>
      <c r="Y1556" s="210"/>
      <c r="Z1556" s="210"/>
      <c r="AA1556" s="210"/>
      <c r="AB1556" s="210"/>
      <c r="AC1556" s="214">
        <v>23.5</v>
      </c>
      <c r="AD1556" s="214"/>
    </row>
    <row r="1557" spans="2:30">
      <c r="C1557" s="63" t="s">
        <v>1</v>
      </c>
      <c r="G1557" s="63" t="s">
        <v>1</v>
      </c>
      <c r="K1557" s="63" t="s">
        <v>1</v>
      </c>
      <c r="O1557" s="210" t="s">
        <v>1389</v>
      </c>
      <c r="P1557" s="210"/>
      <c r="Q1557" s="210"/>
      <c r="R1557" s="210"/>
      <c r="S1557" s="210"/>
      <c r="T1557" s="210"/>
      <c r="U1557" s="210"/>
      <c r="V1557" s="210"/>
      <c r="W1557" s="210"/>
      <c r="X1557" s="210"/>
      <c r="Y1557" s="210"/>
      <c r="Z1557" s="210"/>
      <c r="AA1557" s="210"/>
      <c r="AB1557" s="210"/>
      <c r="AC1557" s="214">
        <v>46.96</v>
      </c>
      <c r="AD1557" s="214"/>
    </row>
    <row r="1558" spans="2:30">
      <c r="C1558" s="63" t="s">
        <v>1</v>
      </c>
      <c r="G1558" s="63" t="s">
        <v>1</v>
      </c>
      <c r="K1558" s="63" t="s">
        <v>1</v>
      </c>
      <c r="O1558" s="210" t="s">
        <v>1390</v>
      </c>
      <c r="P1558" s="210"/>
      <c r="Q1558" s="210"/>
      <c r="R1558" s="210"/>
      <c r="S1558" s="210"/>
      <c r="T1558" s="210"/>
      <c r="U1558" s="210"/>
      <c r="V1558" s="210"/>
      <c r="W1558" s="210"/>
      <c r="X1558" s="210"/>
      <c r="Y1558" s="210"/>
      <c r="Z1558" s="210"/>
      <c r="AA1558" s="210"/>
      <c r="AB1558" s="210"/>
      <c r="AC1558" s="214">
        <v>8.3699999999999992</v>
      </c>
      <c r="AD1558" s="214"/>
    </row>
    <row r="1559" spans="2:30">
      <c r="B1559" s="197" t="s">
        <v>1391</v>
      </c>
      <c r="C1559" s="197"/>
      <c r="D1559" s="197"/>
      <c r="F1559" s="197" t="s">
        <v>52</v>
      </c>
      <c r="G1559" s="197"/>
      <c r="H1559" s="197"/>
      <c r="I1559" s="197"/>
      <c r="J1559" s="197" t="s">
        <v>1328</v>
      </c>
      <c r="K1559" s="197"/>
      <c r="L1559" s="197"/>
      <c r="N1559" s="197" t="s">
        <v>1329</v>
      </c>
      <c r="O1559" s="197"/>
      <c r="P1559" s="197"/>
      <c r="Q1559" s="197"/>
      <c r="R1559" s="197"/>
      <c r="S1559" s="197"/>
      <c r="T1559" s="197"/>
      <c r="U1559" s="197"/>
      <c r="V1559" s="197"/>
      <c r="W1559" s="197"/>
      <c r="X1559" s="197"/>
      <c r="Y1559" s="197"/>
      <c r="Z1559" s="197"/>
      <c r="AA1559" s="197"/>
      <c r="AC1559" s="209">
        <v>35533</v>
      </c>
      <c r="AD1559" s="209"/>
    </row>
    <row r="1560" spans="2:30">
      <c r="C1560" s="63" t="s">
        <v>1</v>
      </c>
      <c r="G1560" s="63" t="s">
        <v>1</v>
      </c>
      <c r="K1560" s="63" t="s">
        <v>1</v>
      </c>
      <c r="O1560" s="210" t="s">
        <v>1392</v>
      </c>
      <c r="P1560" s="210"/>
      <c r="Q1560" s="210"/>
      <c r="R1560" s="210"/>
      <c r="S1560" s="210"/>
      <c r="T1560" s="210"/>
      <c r="U1560" s="210"/>
      <c r="V1560" s="210"/>
      <c r="W1560" s="210"/>
      <c r="X1560" s="210"/>
      <c r="Y1560" s="210"/>
      <c r="Z1560" s="210"/>
      <c r="AA1560" s="210"/>
      <c r="AB1560" s="210"/>
      <c r="AC1560" s="214">
        <v>5416</v>
      </c>
      <c r="AD1560" s="214"/>
    </row>
    <row r="1561" spans="2:30">
      <c r="C1561" s="63" t="s">
        <v>1</v>
      </c>
      <c r="G1561" s="63" t="s">
        <v>1</v>
      </c>
      <c r="K1561" s="63" t="s">
        <v>1</v>
      </c>
      <c r="O1561" s="210" t="s">
        <v>1393</v>
      </c>
      <c r="P1561" s="210"/>
      <c r="Q1561" s="210"/>
      <c r="R1561" s="210"/>
      <c r="S1561" s="210"/>
      <c r="T1561" s="210"/>
      <c r="U1561" s="210"/>
      <c r="V1561" s="210"/>
      <c r="W1561" s="210"/>
      <c r="X1561" s="210"/>
      <c r="Y1561" s="210"/>
      <c r="Z1561" s="210"/>
      <c r="AA1561" s="210"/>
      <c r="AB1561" s="210"/>
      <c r="AC1561" s="214">
        <v>10117</v>
      </c>
      <c r="AD1561" s="214"/>
    </row>
    <row r="1562" spans="2:30">
      <c r="C1562" s="63" t="s">
        <v>1</v>
      </c>
      <c r="G1562" s="63" t="s">
        <v>1</v>
      </c>
      <c r="K1562" s="63" t="s">
        <v>1</v>
      </c>
      <c r="O1562" s="210" t="s">
        <v>1394</v>
      </c>
      <c r="P1562" s="210"/>
      <c r="Q1562" s="210"/>
      <c r="R1562" s="210"/>
      <c r="S1562" s="210"/>
      <c r="T1562" s="210"/>
      <c r="U1562" s="210"/>
      <c r="V1562" s="210"/>
      <c r="W1562" s="210"/>
      <c r="X1562" s="210"/>
      <c r="Y1562" s="210"/>
      <c r="Z1562" s="210"/>
      <c r="AA1562" s="210"/>
      <c r="AB1562" s="210"/>
      <c r="AC1562" s="214">
        <v>7034</v>
      </c>
      <c r="AD1562" s="214"/>
    </row>
    <row r="1563" spans="2:30">
      <c r="C1563" s="63" t="s">
        <v>1</v>
      </c>
      <c r="G1563" s="63" t="s">
        <v>1</v>
      </c>
      <c r="K1563" s="63" t="s">
        <v>1</v>
      </c>
      <c r="O1563" s="210" t="s">
        <v>1395</v>
      </c>
      <c r="P1563" s="210"/>
      <c r="Q1563" s="210"/>
      <c r="R1563" s="210"/>
      <c r="S1563" s="210"/>
      <c r="T1563" s="210"/>
      <c r="U1563" s="210"/>
      <c r="V1563" s="210"/>
      <c r="W1563" s="210"/>
      <c r="X1563" s="210"/>
      <c r="Y1563" s="210"/>
      <c r="Z1563" s="210"/>
      <c r="AA1563" s="210"/>
      <c r="AB1563" s="210"/>
      <c r="AC1563" s="214">
        <v>12966</v>
      </c>
      <c r="AD1563" s="214"/>
    </row>
    <row r="1564" spans="2:30">
      <c r="B1564" s="197" t="s">
        <v>1396</v>
      </c>
      <c r="C1564" s="197"/>
      <c r="D1564" s="197"/>
      <c r="F1564" s="197" t="s">
        <v>214</v>
      </c>
      <c r="G1564" s="197"/>
      <c r="H1564" s="197"/>
      <c r="I1564" s="197"/>
      <c r="J1564" s="197" t="s">
        <v>1397</v>
      </c>
      <c r="K1564" s="197"/>
      <c r="L1564" s="197"/>
      <c r="N1564" s="197" t="s">
        <v>1398</v>
      </c>
      <c r="O1564" s="197"/>
      <c r="P1564" s="197"/>
      <c r="Q1564" s="197"/>
      <c r="R1564" s="197"/>
      <c r="S1564" s="197"/>
      <c r="T1564" s="197"/>
      <c r="U1564" s="197"/>
      <c r="V1564" s="197"/>
      <c r="W1564" s="197"/>
      <c r="X1564" s="197"/>
      <c r="Y1564" s="197"/>
      <c r="Z1564" s="197"/>
      <c r="AA1564" s="197"/>
      <c r="AC1564" s="209">
        <v>78</v>
      </c>
      <c r="AD1564" s="209"/>
    </row>
    <row r="1565" spans="2:30">
      <c r="C1565" s="63" t="s">
        <v>1</v>
      </c>
      <c r="G1565" s="63" t="s">
        <v>1</v>
      </c>
      <c r="K1565" s="63" t="s">
        <v>1</v>
      </c>
      <c r="O1565" s="210" t="s">
        <v>449</v>
      </c>
      <c r="P1565" s="210"/>
      <c r="Q1565" s="210"/>
      <c r="R1565" s="210"/>
      <c r="S1565" s="210"/>
      <c r="T1565" s="210"/>
      <c r="U1565" s="210"/>
      <c r="V1565" s="210"/>
      <c r="W1565" s="210"/>
      <c r="X1565" s="210"/>
      <c r="Y1565" s="210"/>
      <c r="Z1565" s="210"/>
      <c r="AA1565" s="210"/>
      <c r="AB1565" s="210"/>
      <c r="AC1565" s="214">
        <v>30.18</v>
      </c>
      <c r="AD1565" s="214"/>
    </row>
    <row r="1566" spans="2:30">
      <c r="C1566" s="63" t="s">
        <v>1</v>
      </c>
      <c r="G1566" s="63" t="s">
        <v>1</v>
      </c>
      <c r="K1566" s="63" t="s">
        <v>1</v>
      </c>
      <c r="O1566" s="210" t="s">
        <v>653</v>
      </c>
      <c r="P1566" s="210"/>
      <c r="Q1566" s="210"/>
      <c r="R1566" s="210"/>
      <c r="S1566" s="210"/>
      <c r="T1566" s="210"/>
      <c r="U1566" s="210"/>
      <c r="V1566" s="210"/>
      <c r="W1566" s="210"/>
      <c r="X1566" s="210"/>
      <c r="Y1566" s="210"/>
      <c r="Z1566" s="210"/>
      <c r="AA1566" s="210"/>
      <c r="AB1566" s="210"/>
      <c r="AC1566" s="214">
        <v>20.61</v>
      </c>
      <c r="AD1566" s="214"/>
    </row>
    <row r="1567" spans="2:30">
      <c r="C1567" s="63" t="s">
        <v>1</v>
      </c>
      <c r="G1567" s="63" t="s">
        <v>1</v>
      </c>
      <c r="K1567" s="63" t="s">
        <v>1</v>
      </c>
      <c r="O1567" s="210" t="s">
        <v>652</v>
      </c>
      <c r="P1567" s="210"/>
      <c r="Q1567" s="210"/>
      <c r="R1567" s="210"/>
      <c r="S1567" s="210"/>
      <c r="T1567" s="210"/>
      <c r="U1567" s="210"/>
      <c r="V1567" s="210"/>
      <c r="W1567" s="210"/>
      <c r="X1567" s="210"/>
      <c r="Y1567" s="210"/>
      <c r="Z1567" s="210"/>
      <c r="AA1567" s="210"/>
      <c r="AB1567" s="210"/>
      <c r="AC1567" s="214">
        <v>1.9</v>
      </c>
      <c r="AD1567" s="214"/>
    </row>
    <row r="1568" spans="2:30">
      <c r="C1568" s="63" t="s">
        <v>1</v>
      </c>
      <c r="G1568" s="63" t="s">
        <v>1</v>
      </c>
      <c r="K1568" s="63" t="s">
        <v>1</v>
      </c>
      <c r="O1568" s="210" t="s">
        <v>671</v>
      </c>
      <c r="P1568" s="210"/>
      <c r="Q1568" s="210"/>
      <c r="R1568" s="210"/>
      <c r="S1568" s="210"/>
      <c r="T1568" s="210"/>
      <c r="U1568" s="210"/>
      <c r="V1568" s="210"/>
      <c r="W1568" s="210"/>
      <c r="X1568" s="210"/>
      <c r="Y1568" s="210"/>
      <c r="Z1568" s="210"/>
      <c r="AA1568" s="210"/>
      <c r="AB1568" s="210"/>
      <c r="AC1568" s="214">
        <v>25.31</v>
      </c>
      <c r="AD1568" s="214"/>
    </row>
    <row r="1569" spans="1:30">
      <c r="B1569" s="197" t="s">
        <v>1238</v>
      </c>
      <c r="C1569" s="197"/>
      <c r="D1569" s="197"/>
      <c r="F1569" s="197" t="s">
        <v>214</v>
      </c>
      <c r="G1569" s="197"/>
      <c r="H1569" s="197"/>
      <c r="I1569" s="197"/>
      <c r="J1569" s="197" t="s">
        <v>1239</v>
      </c>
      <c r="K1569" s="197"/>
      <c r="L1569" s="197"/>
      <c r="N1569" s="197" t="s">
        <v>1240</v>
      </c>
      <c r="O1569" s="197"/>
      <c r="P1569" s="197"/>
      <c r="Q1569" s="197"/>
      <c r="R1569" s="197"/>
      <c r="S1569" s="197"/>
      <c r="T1569" s="197"/>
      <c r="U1569" s="197"/>
      <c r="V1569" s="197"/>
      <c r="W1569" s="197"/>
      <c r="X1569" s="197"/>
      <c r="Y1569" s="197"/>
      <c r="Z1569" s="197"/>
      <c r="AA1569" s="197"/>
      <c r="AC1569" s="209">
        <v>3600</v>
      </c>
      <c r="AD1569" s="209"/>
    </row>
    <row r="1570" spans="1:30">
      <c r="C1570" s="63" t="s">
        <v>1</v>
      </c>
      <c r="G1570" s="63" t="s">
        <v>1</v>
      </c>
      <c r="K1570" s="63" t="s">
        <v>1</v>
      </c>
      <c r="O1570" s="210" t="s">
        <v>1399</v>
      </c>
      <c r="P1570" s="210"/>
      <c r="Q1570" s="210"/>
      <c r="R1570" s="210"/>
      <c r="S1570" s="210"/>
      <c r="T1570" s="210"/>
      <c r="U1570" s="210"/>
      <c r="V1570" s="210"/>
      <c r="W1570" s="210"/>
      <c r="X1570" s="210"/>
      <c r="Y1570" s="210"/>
      <c r="Z1570" s="210"/>
      <c r="AA1570" s="210"/>
      <c r="AB1570" s="210"/>
      <c r="AC1570" s="214">
        <v>1500</v>
      </c>
      <c r="AD1570" s="214"/>
    </row>
    <row r="1571" spans="1:30">
      <c r="C1571" s="63" t="s">
        <v>1</v>
      </c>
      <c r="G1571" s="63" t="s">
        <v>1</v>
      </c>
      <c r="K1571" s="63" t="s">
        <v>1</v>
      </c>
      <c r="O1571" s="210" t="s">
        <v>1399</v>
      </c>
      <c r="P1571" s="210"/>
      <c r="Q1571" s="210"/>
      <c r="R1571" s="210"/>
      <c r="S1571" s="210"/>
      <c r="T1571" s="210"/>
      <c r="U1571" s="210"/>
      <c r="V1571" s="210"/>
      <c r="W1571" s="210"/>
      <c r="X1571" s="210"/>
      <c r="Y1571" s="210"/>
      <c r="Z1571" s="210"/>
      <c r="AA1571" s="210"/>
      <c r="AB1571" s="210"/>
      <c r="AC1571" s="214">
        <v>2100</v>
      </c>
      <c r="AD1571" s="214"/>
    </row>
    <row r="1572" spans="1:30" ht="56.25" customHeight="1"/>
    <row r="1573" spans="1:30" ht="12" customHeight="1"/>
    <row r="1574" spans="1:30" ht="13.5" customHeight="1">
      <c r="A1574" s="195" t="s">
        <v>115</v>
      </c>
      <c r="B1574" s="195"/>
      <c r="C1574" s="195"/>
      <c r="D1574" s="195"/>
      <c r="E1574" s="195"/>
      <c r="F1574" s="195"/>
      <c r="G1574" s="195"/>
      <c r="H1574" s="195"/>
      <c r="I1574" s="195"/>
      <c r="J1574" s="195"/>
      <c r="K1574" s="195"/>
      <c r="L1574" s="195"/>
      <c r="M1574" s="195"/>
      <c r="R1574" s="196" t="s">
        <v>1400</v>
      </c>
      <c r="S1574" s="196"/>
      <c r="T1574" s="196"/>
      <c r="U1574" s="196"/>
      <c r="V1574" s="196"/>
      <c r="W1574" s="196"/>
      <c r="X1574" s="196"/>
      <c r="Y1574" s="196"/>
      <c r="Z1574" s="196"/>
      <c r="AA1574" s="196"/>
      <c r="AB1574" s="196"/>
      <c r="AC1574" s="196"/>
      <c r="AD1574" s="196"/>
    </row>
    <row r="1575" spans="1:30" ht="25.5" customHeight="1">
      <c r="C1575" s="201" t="s">
        <v>35</v>
      </c>
      <c r="D1575" s="201"/>
      <c r="E1575" s="201"/>
      <c r="F1575" s="201"/>
      <c r="G1575" s="201"/>
      <c r="H1575" s="201"/>
      <c r="I1575" s="201"/>
      <c r="J1575" s="201"/>
      <c r="K1575" s="201"/>
      <c r="L1575" s="201"/>
      <c r="M1575" s="201"/>
      <c r="N1575" s="201"/>
      <c r="O1575" s="201"/>
      <c r="P1575" s="201"/>
      <c r="Q1575" s="201"/>
      <c r="R1575" s="201"/>
      <c r="S1575" s="201"/>
      <c r="T1575" s="201"/>
      <c r="U1575" s="201"/>
      <c r="V1575" s="201"/>
      <c r="W1575" s="201"/>
      <c r="X1575" s="201"/>
      <c r="Y1575" s="201"/>
      <c r="Z1575" s="201"/>
      <c r="AA1575" s="201"/>
      <c r="AB1575" s="201"/>
      <c r="AC1575" s="201"/>
    </row>
    <row r="1576" spans="1:30" ht="7.5" customHeight="1"/>
    <row r="1577" spans="1:30" ht="18.75" customHeight="1">
      <c r="I1577" s="215" t="s">
        <v>36</v>
      </c>
      <c r="J1577" s="215"/>
      <c r="K1577" s="215"/>
      <c r="L1577" s="215"/>
      <c r="M1577" s="215"/>
      <c r="N1577" s="215"/>
      <c r="O1577" s="215"/>
      <c r="P1577" s="215"/>
      <c r="S1577" s="216" t="s">
        <v>37</v>
      </c>
      <c r="T1577" s="216"/>
      <c r="U1577" s="216"/>
      <c r="V1577" s="216"/>
      <c r="W1577" s="216"/>
      <c r="X1577" s="216"/>
      <c r="Y1577" s="216"/>
    </row>
    <row r="1578" spans="1:30" ht="6.75" customHeight="1"/>
    <row r="1579" spans="1:30" ht="14.25" customHeight="1">
      <c r="A1579" s="211" t="s">
        <v>1325</v>
      </c>
      <c r="B1579" s="211"/>
      <c r="C1579" s="211"/>
      <c r="D1579" s="211"/>
      <c r="E1579" s="211"/>
      <c r="F1579" s="211"/>
      <c r="G1579" s="211"/>
      <c r="H1579" s="211"/>
      <c r="I1579" s="211"/>
      <c r="J1579" s="211"/>
      <c r="K1579" s="211"/>
      <c r="L1579" s="211"/>
      <c r="M1579" s="211"/>
      <c r="N1579" s="211"/>
      <c r="O1579" s="211"/>
    </row>
    <row r="1580" spans="1:30">
      <c r="B1580" s="212" t="s">
        <v>39</v>
      </c>
      <c r="C1580" s="212"/>
      <c r="D1580" s="212"/>
      <c r="F1580" s="212" t="s">
        <v>40</v>
      </c>
      <c r="G1580" s="212"/>
      <c r="H1580" s="212"/>
      <c r="I1580" s="212"/>
      <c r="J1580" s="212" t="s">
        <v>41</v>
      </c>
      <c r="K1580" s="212"/>
      <c r="L1580" s="212"/>
      <c r="N1580" s="212" t="s">
        <v>42</v>
      </c>
      <c r="O1580" s="212"/>
      <c r="P1580" s="212"/>
      <c r="Q1580" s="212"/>
      <c r="R1580" s="212"/>
      <c r="S1580" s="212"/>
      <c r="T1580" s="212"/>
      <c r="U1580" s="212"/>
      <c r="V1580" s="212"/>
      <c r="W1580" s="212"/>
      <c r="X1580" s="212"/>
      <c r="Y1580" s="212"/>
      <c r="Z1580" s="212"/>
      <c r="AA1580" s="212"/>
      <c r="AC1580" s="213" t="s">
        <v>43</v>
      </c>
      <c r="AD1580" s="213"/>
    </row>
    <row r="1581" spans="1:30">
      <c r="B1581" s="197" t="s">
        <v>1401</v>
      </c>
      <c r="C1581" s="197"/>
      <c r="D1581" s="197"/>
      <c r="F1581" s="197" t="s">
        <v>214</v>
      </c>
      <c r="G1581" s="197"/>
      <c r="H1581" s="197"/>
      <c r="I1581" s="197"/>
      <c r="J1581" s="197" t="s">
        <v>487</v>
      </c>
      <c r="K1581" s="197"/>
      <c r="L1581" s="197"/>
      <c r="N1581" s="197" t="s">
        <v>488</v>
      </c>
      <c r="O1581" s="197"/>
      <c r="P1581" s="197"/>
      <c r="Q1581" s="197"/>
      <c r="R1581" s="197"/>
      <c r="S1581" s="197"/>
      <c r="T1581" s="197"/>
      <c r="U1581" s="197"/>
      <c r="V1581" s="197"/>
      <c r="W1581" s="197"/>
      <c r="X1581" s="197"/>
      <c r="Y1581" s="197"/>
      <c r="Z1581" s="197"/>
      <c r="AA1581" s="197"/>
      <c r="AC1581" s="209">
        <v>33071.279999999999</v>
      </c>
      <c r="AD1581" s="209"/>
    </row>
    <row r="1582" spans="1:30">
      <c r="C1582" s="63" t="s">
        <v>1</v>
      </c>
      <c r="G1582" s="63" t="s">
        <v>1</v>
      </c>
      <c r="K1582" s="63" t="s">
        <v>1</v>
      </c>
      <c r="O1582" s="210" t="s">
        <v>1402</v>
      </c>
      <c r="P1582" s="210"/>
      <c r="Q1582" s="210"/>
      <c r="R1582" s="210"/>
      <c r="S1582" s="210"/>
      <c r="T1582" s="210"/>
      <c r="U1582" s="210"/>
      <c r="V1582" s="210"/>
      <c r="W1582" s="210"/>
      <c r="X1582" s="210"/>
      <c r="Y1582" s="210"/>
      <c r="Z1582" s="210"/>
      <c r="AA1582" s="210"/>
      <c r="AB1582" s="210"/>
      <c r="AC1582" s="214">
        <v>2581.5500000000002</v>
      </c>
      <c r="AD1582" s="214"/>
    </row>
    <row r="1583" spans="1:30">
      <c r="C1583" s="63" t="s">
        <v>1</v>
      </c>
      <c r="G1583" s="63" t="s">
        <v>1</v>
      </c>
      <c r="K1583" s="63" t="s">
        <v>1</v>
      </c>
      <c r="O1583" s="210" t="s">
        <v>1403</v>
      </c>
      <c r="P1583" s="210"/>
      <c r="Q1583" s="210"/>
      <c r="R1583" s="210"/>
      <c r="S1583" s="210"/>
      <c r="T1583" s="210"/>
      <c r="U1583" s="210"/>
      <c r="V1583" s="210"/>
      <c r="W1583" s="210"/>
      <c r="X1583" s="210"/>
      <c r="Y1583" s="210"/>
      <c r="Z1583" s="210"/>
      <c r="AA1583" s="210"/>
      <c r="AB1583" s="210"/>
      <c r="AC1583" s="214">
        <v>3427.35</v>
      </c>
      <c r="AD1583" s="214"/>
    </row>
    <row r="1584" spans="1:30">
      <c r="C1584" s="63" t="s">
        <v>1</v>
      </c>
      <c r="G1584" s="63" t="s">
        <v>1</v>
      </c>
      <c r="K1584" s="63" t="s">
        <v>1</v>
      </c>
      <c r="O1584" s="210" t="s">
        <v>1404</v>
      </c>
      <c r="P1584" s="210"/>
      <c r="Q1584" s="210"/>
      <c r="R1584" s="210"/>
      <c r="S1584" s="210"/>
      <c r="T1584" s="210"/>
      <c r="U1584" s="210"/>
      <c r="V1584" s="210"/>
      <c r="W1584" s="210"/>
      <c r="X1584" s="210"/>
      <c r="Y1584" s="210"/>
      <c r="Z1584" s="210"/>
      <c r="AA1584" s="210"/>
      <c r="AB1584" s="210"/>
      <c r="AC1584" s="214">
        <v>4130.1099999999997</v>
      </c>
      <c r="AD1584" s="214"/>
    </row>
    <row r="1585" spans="2:30">
      <c r="C1585" s="63" t="s">
        <v>1</v>
      </c>
      <c r="G1585" s="63" t="s">
        <v>1</v>
      </c>
      <c r="K1585" s="63" t="s">
        <v>1</v>
      </c>
      <c r="O1585" s="210" t="s">
        <v>1405</v>
      </c>
      <c r="P1585" s="210"/>
      <c r="Q1585" s="210"/>
      <c r="R1585" s="210"/>
      <c r="S1585" s="210"/>
      <c r="T1585" s="210"/>
      <c r="U1585" s="210"/>
      <c r="V1585" s="210"/>
      <c r="W1585" s="210"/>
      <c r="X1585" s="210"/>
      <c r="Y1585" s="210"/>
      <c r="Z1585" s="210"/>
      <c r="AA1585" s="210"/>
      <c r="AB1585" s="210"/>
      <c r="AC1585" s="214">
        <v>5416.03</v>
      </c>
      <c r="AD1585" s="214"/>
    </row>
    <row r="1586" spans="2:30">
      <c r="C1586" s="63" t="s">
        <v>1</v>
      </c>
      <c r="G1586" s="63" t="s">
        <v>1</v>
      </c>
      <c r="K1586" s="63" t="s">
        <v>1</v>
      </c>
      <c r="O1586" s="210" t="s">
        <v>1406</v>
      </c>
      <c r="P1586" s="210"/>
      <c r="Q1586" s="210"/>
      <c r="R1586" s="210"/>
      <c r="S1586" s="210"/>
      <c r="T1586" s="210"/>
      <c r="U1586" s="210"/>
      <c r="V1586" s="210"/>
      <c r="W1586" s="210"/>
      <c r="X1586" s="210"/>
      <c r="Y1586" s="210"/>
      <c r="Z1586" s="210"/>
      <c r="AA1586" s="210"/>
      <c r="AB1586" s="210"/>
      <c r="AC1586" s="214">
        <v>1763.59</v>
      </c>
      <c r="AD1586" s="214"/>
    </row>
    <row r="1587" spans="2:30">
      <c r="C1587" s="63" t="s">
        <v>1</v>
      </c>
      <c r="G1587" s="63" t="s">
        <v>1</v>
      </c>
      <c r="K1587" s="63" t="s">
        <v>1</v>
      </c>
      <c r="O1587" s="210" t="s">
        <v>1407</v>
      </c>
      <c r="P1587" s="210"/>
      <c r="Q1587" s="210"/>
      <c r="R1587" s="210"/>
      <c r="S1587" s="210"/>
      <c r="T1587" s="210"/>
      <c r="U1587" s="210"/>
      <c r="V1587" s="210"/>
      <c r="W1587" s="210"/>
      <c r="X1587" s="210"/>
      <c r="Y1587" s="210"/>
      <c r="Z1587" s="210"/>
      <c r="AA1587" s="210"/>
      <c r="AB1587" s="210"/>
      <c r="AC1587" s="214">
        <v>2477.98</v>
      </c>
      <c r="AD1587" s="214"/>
    </row>
    <row r="1588" spans="2:30">
      <c r="C1588" s="63" t="s">
        <v>1</v>
      </c>
      <c r="G1588" s="63" t="s">
        <v>1</v>
      </c>
      <c r="K1588" s="63" t="s">
        <v>1</v>
      </c>
      <c r="O1588" s="210" t="s">
        <v>1408</v>
      </c>
      <c r="P1588" s="210"/>
      <c r="Q1588" s="210"/>
      <c r="R1588" s="210"/>
      <c r="S1588" s="210"/>
      <c r="T1588" s="210"/>
      <c r="U1588" s="210"/>
      <c r="V1588" s="210"/>
      <c r="W1588" s="210"/>
      <c r="X1588" s="210"/>
      <c r="Y1588" s="210"/>
      <c r="Z1588" s="210"/>
      <c r="AA1588" s="210"/>
      <c r="AB1588" s="210"/>
      <c r="AC1588" s="214">
        <v>9611.27</v>
      </c>
      <c r="AD1588" s="214"/>
    </row>
    <row r="1589" spans="2:30">
      <c r="C1589" s="63" t="s">
        <v>1</v>
      </c>
      <c r="G1589" s="63" t="s">
        <v>1</v>
      </c>
      <c r="K1589" s="63" t="s">
        <v>1</v>
      </c>
      <c r="O1589" s="210" t="s">
        <v>1409</v>
      </c>
      <c r="P1589" s="210"/>
      <c r="Q1589" s="210"/>
      <c r="R1589" s="210"/>
      <c r="S1589" s="210"/>
      <c r="T1589" s="210"/>
      <c r="U1589" s="210"/>
      <c r="V1589" s="210"/>
      <c r="W1589" s="210"/>
      <c r="X1589" s="210"/>
      <c r="Y1589" s="210"/>
      <c r="Z1589" s="210"/>
      <c r="AA1589" s="210"/>
      <c r="AB1589" s="210"/>
      <c r="AC1589" s="214">
        <v>3663.4</v>
      </c>
      <c r="AD1589" s="214"/>
    </row>
    <row r="1590" spans="2:30">
      <c r="B1590" s="197" t="s">
        <v>1410</v>
      </c>
      <c r="C1590" s="197"/>
      <c r="D1590" s="197"/>
      <c r="F1590" s="197" t="s">
        <v>214</v>
      </c>
      <c r="G1590" s="197"/>
      <c r="H1590" s="197"/>
      <c r="I1590" s="197"/>
      <c r="J1590" s="197" t="s">
        <v>1411</v>
      </c>
      <c r="K1590" s="197"/>
      <c r="L1590" s="197"/>
      <c r="N1590" s="197" t="s">
        <v>1412</v>
      </c>
      <c r="O1590" s="197"/>
      <c r="P1590" s="197"/>
      <c r="Q1590" s="197"/>
      <c r="R1590" s="197"/>
      <c r="S1590" s="197"/>
      <c r="T1590" s="197"/>
      <c r="U1590" s="197"/>
      <c r="V1590" s="197"/>
      <c r="W1590" s="197"/>
      <c r="X1590" s="197"/>
      <c r="Y1590" s="197"/>
      <c r="Z1590" s="197"/>
      <c r="AA1590" s="197"/>
      <c r="AC1590" s="209">
        <v>2450</v>
      </c>
      <c r="AD1590" s="209"/>
    </row>
    <row r="1591" spans="2:30">
      <c r="C1591" s="63" t="s">
        <v>1</v>
      </c>
      <c r="G1591" s="63" t="s">
        <v>1</v>
      </c>
      <c r="K1591" s="63" t="s">
        <v>1</v>
      </c>
      <c r="O1591" s="210" t="s">
        <v>1413</v>
      </c>
      <c r="P1591" s="210"/>
      <c r="Q1591" s="210"/>
      <c r="R1591" s="210"/>
      <c r="S1591" s="210"/>
      <c r="T1591" s="210"/>
      <c r="U1591" s="210"/>
      <c r="V1591" s="210"/>
      <c r="W1591" s="210"/>
      <c r="X1591" s="210"/>
      <c r="Y1591" s="210"/>
      <c r="Z1591" s="210"/>
      <c r="AA1591" s="210"/>
      <c r="AB1591" s="210"/>
    </row>
    <row r="1592" spans="2:30">
      <c r="B1592" s="197" t="s">
        <v>1414</v>
      </c>
      <c r="C1592" s="197"/>
      <c r="D1592" s="197"/>
      <c r="F1592" s="197" t="s">
        <v>214</v>
      </c>
      <c r="G1592" s="197"/>
      <c r="H1592" s="197"/>
      <c r="I1592" s="197"/>
      <c r="J1592" s="197" t="s">
        <v>1415</v>
      </c>
      <c r="K1592" s="197"/>
      <c r="L1592" s="197"/>
      <c r="N1592" s="197" t="s">
        <v>1416</v>
      </c>
      <c r="O1592" s="197"/>
      <c r="P1592" s="197"/>
      <c r="Q1592" s="197"/>
      <c r="R1592" s="197"/>
      <c r="S1592" s="197"/>
      <c r="T1592" s="197"/>
      <c r="U1592" s="197"/>
      <c r="V1592" s="197"/>
      <c r="W1592" s="197"/>
      <c r="X1592" s="197"/>
      <c r="Y1592" s="197"/>
      <c r="Z1592" s="197"/>
      <c r="AA1592" s="197"/>
      <c r="AC1592" s="209">
        <v>1500</v>
      </c>
      <c r="AD1592" s="209"/>
    </row>
    <row r="1593" spans="2:30">
      <c r="C1593" s="63" t="s">
        <v>1</v>
      </c>
      <c r="G1593" s="63" t="s">
        <v>1</v>
      </c>
      <c r="K1593" s="63" t="s">
        <v>1</v>
      </c>
      <c r="O1593" s="210" t="s">
        <v>1417</v>
      </c>
      <c r="P1593" s="210"/>
      <c r="Q1593" s="210"/>
      <c r="R1593" s="210"/>
      <c r="S1593" s="210"/>
      <c r="T1593" s="210"/>
      <c r="U1593" s="210"/>
      <c r="V1593" s="210"/>
      <c r="W1593" s="210"/>
      <c r="X1593" s="210"/>
      <c r="Y1593" s="210"/>
      <c r="Z1593" s="210"/>
      <c r="AA1593" s="210"/>
      <c r="AB1593" s="210"/>
    </row>
    <row r="1594" spans="2:30">
      <c r="B1594" s="197" t="s">
        <v>1418</v>
      </c>
      <c r="C1594" s="197"/>
      <c r="D1594" s="197"/>
      <c r="F1594" s="197" t="s">
        <v>302</v>
      </c>
      <c r="G1594" s="197"/>
      <c r="H1594" s="197"/>
      <c r="I1594" s="197"/>
      <c r="J1594" s="197" t="s">
        <v>1419</v>
      </c>
      <c r="K1594" s="197"/>
      <c r="L1594" s="197"/>
      <c r="N1594" s="197" t="s">
        <v>1420</v>
      </c>
      <c r="O1594" s="197"/>
      <c r="P1594" s="197"/>
      <c r="Q1594" s="197"/>
      <c r="R1594" s="197"/>
      <c r="S1594" s="197"/>
      <c r="T1594" s="197"/>
      <c r="U1594" s="197"/>
      <c r="V1594" s="197"/>
      <c r="W1594" s="197"/>
      <c r="X1594" s="197"/>
      <c r="Y1594" s="197"/>
      <c r="Z1594" s="197"/>
      <c r="AA1594" s="197"/>
      <c r="AC1594" s="209">
        <v>500</v>
      </c>
      <c r="AD1594" s="209"/>
    </row>
    <row r="1595" spans="2:30">
      <c r="C1595" s="63" t="s">
        <v>1</v>
      </c>
      <c r="G1595" s="63" t="s">
        <v>1</v>
      </c>
      <c r="K1595" s="63" t="s">
        <v>1</v>
      </c>
      <c r="O1595" s="210" t="s">
        <v>1365</v>
      </c>
      <c r="P1595" s="210"/>
      <c r="Q1595" s="210"/>
      <c r="R1595" s="210"/>
      <c r="S1595" s="210"/>
      <c r="T1595" s="210"/>
      <c r="U1595" s="210"/>
      <c r="V1595" s="210"/>
      <c r="W1595" s="210"/>
      <c r="X1595" s="210"/>
      <c r="Y1595" s="210"/>
      <c r="Z1595" s="210"/>
      <c r="AA1595" s="210"/>
      <c r="AB1595" s="210"/>
    </row>
    <row r="1596" spans="2:30">
      <c r="B1596" s="197" t="s">
        <v>1421</v>
      </c>
      <c r="C1596" s="197"/>
      <c r="D1596" s="197"/>
      <c r="F1596" s="197" t="s">
        <v>302</v>
      </c>
      <c r="G1596" s="197"/>
      <c r="H1596" s="197"/>
      <c r="I1596" s="197"/>
      <c r="J1596" s="197" t="s">
        <v>1422</v>
      </c>
      <c r="K1596" s="197"/>
      <c r="L1596" s="197"/>
      <c r="N1596" s="197" t="s">
        <v>1423</v>
      </c>
      <c r="O1596" s="197"/>
      <c r="P1596" s="197"/>
      <c r="Q1596" s="197"/>
      <c r="R1596" s="197"/>
      <c r="S1596" s="197"/>
      <c r="T1596" s="197"/>
      <c r="U1596" s="197"/>
      <c r="V1596" s="197"/>
      <c r="W1596" s="197"/>
      <c r="X1596" s="197"/>
      <c r="Y1596" s="197"/>
      <c r="Z1596" s="197"/>
      <c r="AA1596" s="197"/>
      <c r="AC1596" s="209">
        <v>2218.7199999999998</v>
      </c>
      <c r="AD1596" s="209"/>
    </row>
    <row r="1597" spans="2:30">
      <c r="C1597" s="63" t="s">
        <v>1</v>
      </c>
      <c r="G1597" s="63" t="s">
        <v>1</v>
      </c>
      <c r="K1597" s="63" t="s">
        <v>1</v>
      </c>
      <c r="O1597" s="210" t="s">
        <v>1424</v>
      </c>
      <c r="P1597" s="210"/>
      <c r="Q1597" s="210"/>
      <c r="R1597" s="210"/>
      <c r="S1597" s="210"/>
      <c r="T1597" s="210"/>
      <c r="U1597" s="210"/>
      <c r="V1597" s="210"/>
      <c r="W1597" s="210"/>
      <c r="X1597" s="210"/>
      <c r="Y1597" s="210"/>
      <c r="Z1597" s="210"/>
      <c r="AA1597" s="210"/>
      <c r="AB1597" s="210"/>
    </row>
    <row r="1598" spans="2:30">
      <c r="B1598" s="197" t="s">
        <v>1425</v>
      </c>
      <c r="C1598" s="197"/>
      <c r="D1598" s="197"/>
      <c r="F1598" s="197" t="s">
        <v>302</v>
      </c>
      <c r="G1598" s="197"/>
      <c r="H1598" s="197"/>
      <c r="I1598" s="197"/>
      <c r="J1598" s="197" t="s">
        <v>1005</v>
      </c>
      <c r="K1598" s="197"/>
      <c r="L1598" s="197"/>
      <c r="N1598" s="197" t="s">
        <v>1006</v>
      </c>
      <c r="O1598" s="197"/>
      <c r="P1598" s="197"/>
      <c r="Q1598" s="197"/>
      <c r="R1598" s="197"/>
      <c r="S1598" s="197"/>
      <c r="T1598" s="197"/>
      <c r="U1598" s="197"/>
      <c r="V1598" s="197"/>
      <c r="W1598" s="197"/>
      <c r="X1598" s="197"/>
      <c r="Y1598" s="197"/>
      <c r="Z1598" s="197"/>
      <c r="AA1598" s="197"/>
      <c r="AC1598" s="209">
        <v>894.18</v>
      </c>
      <c r="AD1598" s="209"/>
    </row>
    <row r="1599" spans="2:30">
      <c r="C1599" s="63" t="s">
        <v>1</v>
      </c>
      <c r="G1599" s="63" t="s">
        <v>1</v>
      </c>
      <c r="K1599" s="63" t="s">
        <v>1</v>
      </c>
      <c r="O1599" s="210" t="s">
        <v>1426</v>
      </c>
      <c r="P1599" s="210"/>
      <c r="Q1599" s="210"/>
      <c r="R1599" s="210"/>
      <c r="S1599" s="210"/>
      <c r="T1599" s="210"/>
      <c r="U1599" s="210"/>
      <c r="V1599" s="210"/>
      <c r="W1599" s="210"/>
      <c r="X1599" s="210"/>
      <c r="Y1599" s="210"/>
      <c r="Z1599" s="210"/>
      <c r="AA1599" s="210"/>
      <c r="AB1599" s="210"/>
      <c r="AC1599" s="214">
        <v>11.37</v>
      </c>
      <c r="AD1599" s="214"/>
    </row>
    <row r="1600" spans="2:30">
      <c r="C1600" s="63" t="s">
        <v>1</v>
      </c>
      <c r="G1600" s="63" t="s">
        <v>1</v>
      </c>
      <c r="K1600" s="63" t="s">
        <v>1</v>
      </c>
      <c r="O1600" s="210" t="s">
        <v>1427</v>
      </c>
      <c r="P1600" s="210"/>
      <c r="Q1600" s="210"/>
      <c r="R1600" s="210"/>
      <c r="S1600" s="210"/>
      <c r="T1600" s="210"/>
      <c r="U1600" s="210"/>
      <c r="V1600" s="210"/>
      <c r="W1600" s="210"/>
      <c r="X1600" s="210"/>
      <c r="Y1600" s="210"/>
      <c r="Z1600" s="210"/>
      <c r="AA1600" s="210"/>
      <c r="AB1600" s="210"/>
      <c r="AC1600" s="214">
        <v>7.58</v>
      </c>
      <c r="AD1600" s="214"/>
    </row>
    <row r="1601" spans="2:30">
      <c r="C1601" s="63" t="s">
        <v>1</v>
      </c>
      <c r="G1601" s="63" t="s">
        <v>1</v>
      </c>
      <c r="K1601" s="63" t="s">
        <v>1</v>
      </c>
      <c r="O1601" s="210" t="s">
        <v>1428</v>
      </c>
      <c r="P1601" s="210"/>
      <c r="Q1601" s="210"/>
      <c r="R1601" s="210"/>
      <c r="S1601" s="210"/>
      <c r="T1601" s="210"/>
      <c r="U1601" s="210"/>
      <c r="V1601" s="210"/>
      <c r="W1601" s="210"/>
      <c r="X1601" s="210"/>
      <c r="Y1601" s="210"/>
      <c r="Z1601" s="210"/>
      <c r="AA1601" s="210"/>
      <c r="AB1601" s="210"/>
      <c r="AC1601" s="214">
        <v>15.18</v>
      </c>
      <c r="AD1601" s="214"/>
    </row>
    <row r="1602" spans="2:30">
      <c r="C1602" s="63" t="s">
        <v>1</v>
      </c>
      <c r="G1602" s="63" t="s">
        <v>1</v>
      </c>
      <c r="K1602" s="63" t="s">
        <v>1</v>
      </c>
      <c r="O1602" s="210" t="s">
        <v>1429</v>
      </c>
      <c r="P1602" s="210"/>
      <c r="Q1602" s="210"/>
      <c r="R1602" s="210"/>
      <c r="S1602" s="210"/>
      <c r="T1602" s="210"/>
      <c r="U1602" s="210"/>
      <c r="V1602" s="210"/>
      <c r="W1602" s="210"/>
      <c r="X1602" s="210"/>
      <c r="Y1602" s="210"/>
      <c r="Z1602" s="210"/>
      <c r="AA1602" s="210"/>
      <c r="AB1602" s="210"/>
      <c r="AC1602" s="214">
        <v>419.64</v>
      </c>
      <c r="AD1602" s="214"/>
    </row>
    <row r="1603" spans="2:30">
      <c r="C1603" s="63" t="s">
        <v>1</v>
      </c>
      <c r="G1603" s="63" t="s">
        <v>1</v>
      </c>
      <c r="K1603" s="63" t="s">
        <v>1</v>
      </c>
      <c r="O1603" s="210" t="s">
        <v>1430</v>
      </c>
      <c r="P1603" s="210"/>
      <c r="Q1603" s="210"/>
      <c r="R1603" s="210"/>
      <c r="S1603" s="210"/>
      <c r="T1603" s="210"/>
      <c r="U1603" s="210"/>
      <c r="V1603" s="210"/>
      <c r="W1603" s="210"/>
      <c r="X1603" s="210"/>
      <c r="Y1603" s="210"/>
      <c r="Z1603" s="210"/>
      <c r="AA1603" s="210"/>
      <c r="AB1603" s="210"/>
      <c r="AC1603" s="214">
        <v>75.98</v>
      </c>
      <c r="AD1603" s="214"/>
    </row>
    <row r="1604" spans="2:30">
      <c r="C1604" s="63" t="s">
        <v>1</v>
      </c>
      <c r="G1604" s="63" t="s">
        <v>1</v>
      </c>
      <c r="K1604" s="63" t="s">
        <v>1</v>
      </c>
      <c r="O1604" s="210" t="s">
        <v>1431</v>
      </c>
      <c r="P1604" s="210"/>
      <c r="Q1604" s="210"/>
      <c r="R1604" s="210"/>
      <c r="S1604" s="210"/>
      <c r="T1604" s="210"/>
      <c r="U1604" s="210"/>
      <c r="V1604" s="210"/>
      <c r="W1604" s="210"/>
      <c r="X1604" s="210"/>
      <c r="Y1604" s="210"/>
      <c r="Z1604" s="210"/>
      <c r="AA1604" s="210"/>
      <c r="AB1604" s="210"/>
      <c r="AC1604" s="214">
        <v>25.62</v>
      </c>
      <c r="AD1604" s="214"/>
    </row>
    <row r="1605" spans="2:30">
      <c r="C1605" s="63" t="s">
        <v>1</v>
      </c>
      <c r="G1605" s="63" t="s">
        <v>1</v>
      </c>
      <c r="K1605" s="63" t="s">
        <v>1</v>
      </c>
      <c r="O1605" s="210" t="s">
        <v>1432</v>
      </c>
      <c r="P1605" s="210"/>
      <c r="Q1605" s="210"/>
      <c r="R1605" s="210"/>
      <c r="S1605" s="210"/>
      <c r="T1605" s="210"/>
      <c r="U1605" s="210"/>
      <c r="V1605" s="210"/>
      <c r="W1605" s="210"/>
      <c r="X1605" s="210"/>
      <c r="Y1605" s="210"/>
      <c r="Z1605" s="210"/>
      <c r="AA1605" s="210"/>
      <c r="AB1605" s="210"/>
      <c r="AC1605" s="214">
        <v>18.04</v>
      </c>
      <c r="AD1605" s="214"/>
    </row>
    <row r="1606" spans="2:30">
      <c r="C1606" s="63" t="s">
        <v>1</v>
      </c>
      <c r="G1606" s="63" t="s">
        <v>1</v>
      </c>
      <c r="K1606" s="63" t="s">
        <v>1</v>
      </c>
      <c r="O1606" s="210" t="s">
        <v>1433</v>
      </c>
      <c r="P1606" s="210"/>
      <c r="Q1606" s="210"/>
      <c r="R1606" s="210"/>
      <c r="S1606" s="210"/>
      <c r="T1606" s="210"/>
      <c r="U1606" s="210"/>
      <c r="V1606" s="210"/>
      <c r="W1606" s="210"/>
      <c r="X1606" s="210"/>
      <c r="Y1606" s="210"/>
      <c r="Z1606" s="210"/>
      <c r="AA1606" s="210"/>
      <c r="AB1606" s="210"/>
      <c r="AC1606" s="214">
        <v>11.37</v>
      </c>
      <c r="AD1606" s="214"/>
    </row>
    <row r="1607" spans="2:30">
      <c r="C1607" s="63" t="s">
        <v>1</v>
      </c>
      <c r="G1607" s="63" t="s">
        <v>1</v>
      </c>
      <c r="K1607" s="63" t="s">
        <v>1</v>
      </c>
      <c r="O1607" s="210" t="s">
        <v>1434</v>
      </c>
      <c r="P1607" s="210"/>
      <c r="Q1607" s="210"/>
      <c r="R1607" s="210"/>
      <c r="S1607" s="210"/>
      <c r="T1607" s="210"/>
      <c r="U1607" s="210"/>
      <c r="V1607" s="210"/>
      <c r="W1607" s="210"/>
      <c r="X1607" s="210"/>
      <c r="Y1607" s="210"/>
      <c r="Z1607" s="210"/>
      <c r="AA1607" s="210"/>
      <c r="AB1607" s="210"/>
      <c r="AC1607" s="214">
        <v>222.04</v>
      </c>
      <c r="AD1607" s="214"/>
    </row>
    <row r="1608" spans="2:30">
      <c r="C1608" s="63" t="s">
        <v>1</v>
      </c>
      <c r="G1608" s="63" t="s">
        <v>1</v>
      </c>
      <c r="K1608" s="63" t="s">
        <v>1</v>
      </c>
      <c r="O1608" s="210" t="s">
        <v>1435</v>
      </c>
      <c r="P1608" s="210"/>
      <c r="Q1608" s="210"/>
      <c r="R1608" s="210"/>
      <c r="S1608" s="210"/>
      <c r="T1608" s="210"/>
      <c r="U1608" s="210"/>
      <c r="V1608" s="210"/>
      <c r="W1608" s="210"/>
      <c r="X1608" s="210"/>
      <c r="Y1608" s="210"/>
      <c r="Z1608" s="210"/>
      <c r="AA1608" s="210"/>
      <c r="AB1608" s="210"/>
      <c r="AC1608" s="214">
        <v>11.37</v>
      </c>
      <c r="AD1608" s="214"/>
    </row>
    <row r="1609" spans="2:30">
      <c r="C1609" s="63" t="s">
        <v>1</v>
      </c>
      <c r="G1609" s="63" t="s">
        <v>1</v>
      </c>
      <c r="K1609" s="63" t="s">
        <v>1</v>
      </c>
      <c r="O1609" s="210" t="s">
        <v>1436</v>
      </c>
      <c r="P1609" s="210"/>
      <c r="Q1609" s="210"/>
      <c r="R1609" s="210"/>
      <c r="S1609" s="210"/>
      <c r="T1609" s="210"/>
      <c r="U1609" s="210"/>
      <c r="V1609" s="210"/>
      <c r="W1609" s="210"/>
      <c r="X1609" s="210"/>
      <c r="Y1609" s="210"/>
      <c r="Z1609" s="210"/>
      <c r="AA1609" s="210"/>
      <c r="AB1609" s="210"/>
      <c r="AC1609" s="214">
        <v>75.989999999999995</v>
      </c>
      <c r="AD1609" s="214"/>
    </row>
    <row r="1610" spans="2:30">
      <c r="B1610" s="197" t="s">
        <v>1437</v>
      </c>
      <c r="C1610" s="197"/>
      <c r="D1610" s="197"/>
      <c r="F1610" s="197" t="s">
        <v>302</v>
      </c>
      <c r="G1610" s="197"/>
      <c r="H1610" s="197"/>
      <c r="I1610" s="197"/>
      <c r="J1610" s="197" t="s">
        <v>1438</v>
      </c>
      <c r="K1610" s="197"/>
      <c r="L1610" s="197"/>
      <c r="N1610" s="197" t="s">
        <v>1439</v>
      </c>
      <c r="O1610" s="197"/>
      <c r="P1610" s="197"/>
      <c r="Q1610" s="197"/>
      <c r="R1610" s="197"/>
      <c r="S1610" s="197"/>
      <c r="T1610" s="197"/>
      <c r="U1610" s="197"/>
      <c r="V1610" s="197"/>
      <c r="W1610" s="197"/>
      <c r="X1610" s="197"/>
      <c r="Y1610" s="197"/>
      <c r="Z1610" s="197"/>
      <c r="AA1610" s="197"/>
      <c r="AC1610" s="209">
        <v>780.06</v>
      </c>
      <c r="AD1610" s="209"/>
    </row>
    <row r="1611" spans="2:30">
      <c r="C1611" s="63" t="s">
        <v>1</v>
      </c>
      <c r="G1611" s="63" t="s">
        <v>1</v>
      </c>
      <c r="K1611" s="63" t="s">
        <v>1</v>
      </c>
      <c r="O1611" s="210" t="s">
        <v>1440</v>
      </c>
      <c r="P1611" s="210"/>
      <c r="Q1611" s="210"/>
      <c r="R1611" s="210"/>
      <c r="S1611" s="210"/>
      <c r="T1611" s="210"/>
      <c r="U1611" s="210"/>
      <c r="V1611" s="210"/>
      <c r="W1611" s="210"/>
      <c r="X1611" s="210"/>
      <c r="Y1611" s="210"/>
      <c r="Z1611" s="210"/>
      <c r="AA1611" s="210"/>
      <c r="AB1611" s="210"/>
      <c r="AC1611" s="214">
        <v>552.5</v>
      </c>
      <c r="AD1611" s="214"/>
    </row>
    <row r="1612" spans="2:30">
      <c r="C1612" s="63" t="s">
        <v>1</v>
      </c>
      <c r="G1612" s="63" t="s">
        <v>1</v>
      </c>
      <c r="K1612" s="63" t="s">
        <v>1</v>
      </c>
      <c r="O1612" s="210" t="s">
        <v>1441</v>
      </c>
      <c r="P1612" s="210"/>
      <c r="Q1612" s="210"/>
      <c r="R1612" s="210"/>
      <c r="S1612" s="210"/>
      <c r="T1612" s="210"/>
      <c r="U1612" s="210"/>
      <c r="V1612" s="210"/>
      <c r="W1612" s="210"/>
      <c r="X1612" s="210"/>
      <c r="Y1612" s="210"/>
      <c r="Z1612" s="210"/>
      <c r="AA1612" s="210"/>
      <c r="AB1612" s="210"/>
      <c r="AC1612" s="214">
        <v>159.63999999999999</v>
      </c>
      <c r="AD1612" s="214"/>
    </row>
    <row r="1613" spans="2:30">
      <c r="C1613" s="63" t="s">
        <v>1</v>
      </c>
      <c r="G1613" s="63" t="s">
        <v>1</v>
      </c>
      <c r="K1613" s="63" t="s">
        <v>1</v>
      </c>
      <c r="O1613" s="210" t="s">
        <v>1442</v>
      </c>
      <c r="P1613" s="210"/>
      <c r="Q1613" s="210"/>
      <c r="R1613" s="210"/>
      <c r="S1613" s="210"/>
      <c r="T1613" s="210"/>
      <c r="U1613" s="210"/>
      <c r="V1613" s="210"/>
      <c r="W1613" s="210"/>
      <c r="X1613" s="210"/>
      <c r="Y1613" s="210"/>
      <c r="Z1613" s="210"/>
      <c r="AA1613" s="210"/>
      <c r="AB1613" s="210"/>
      <c r="AC1613" s="214">
        <v>67.92</v>
      </c>
      <c r="AD1613" s="214"/>
    </row>
    <row r="1614" spans="2:30">
      <c r="B1614" s="197" t="s">
        <v>1443</v>
      </c>
      <c r="C1614" s="197"/>
      <c r="D1614" s="197"/>
      <c r="F1614" s="197" t="s">
        <v>302</v>
      </c>
      <c r="G1614" s="197"/>
      <c r="H1614" s="197"/>
      <c r="I1614" s="197"/>
      <c r="J1614" s="197" t="s">
        <v>1444</v>
      </c>
      <c r="K1614" s="197"/>
      <c r="L1614" s="197"/>
      <c r="N1614" s="197" t="s">
        <v>1445</v>
      </c>
      <c r="O1614" s="197"/>
      <c r="P1614" s="197"/>
      <c r="Q1614" s="197"/>
      <c r="R1614" s="197"/>
      <c r="S1614" s="197"/>
      <c r="T1614" s="197"/>
      <c r="U1614" s="197"/>
      <c r="V1614" s="197"/>
      <c r="W1614" s="197"/>
      <c r="X1614" s="197"/>
      <c r="Y1614" s="197"/>
      <c r="Z1614" s="197"/>
      <c r="AA1614" s="197"/>
      <c r="AC1614" s="209">
        <v>2500</v>
      </c>
      <c r="AD1614" s="209"/>
    </row>
    <row r="1615" spans="2:30">
      <c r="C1615" s="63" t="s">
        <v>1</v>
      </c>
      <c r="G1615" s="63" t="s">
        <v>1</v>
      </c>
      <c r="K1615" s="63" t="s">
        <v>1</v>
      </c>
      <c r="O1615" s="210" t="s">
        <v>1338</v>
      </c>
      <c r="P1615" s="210"/>
      <c r="Q1615" s="210"/>
      <c r="R1615" s="210"/>
      <c r="S1615" s="210"/>
      <c r="T1615" s="210"/>
      <c r="U1615" s="210"/>
      <c r="V1615" s="210"/>
      <c r="W1615" s="210"/>
      <c r="X1615" s="210"/>
      <c r="Y1615" s="210"/>
      <c r="Z1615" s="210"/>
      <c r="AA1615" s="210"/>
      <c r="AB1615" s="210"/>
    </row>
    <row r="1616" spans="2:30">
      <c r="B1616" s="197" t="s">
        <v>1446</v>
      </c>
      <c r="C1616" s="197"/>
      <c r="D1616" s="197"/>
      <c r="F1616" s="197" t="s">
        <v>302</v>
      </c>
      <c r="G1616" s="197"/>
      <c r="H1616" s="197"/>
      <c r="I1616" s="197"/>
      <c r="J1616" s="197" t="s">
        <v>1367</v>
      </c>
      <c r="K1616" s="197"/>
      <c r="L1616" s="197"/>
      <c r="N1616" s="197" t="s">
        <v>1368</v>
      </c>
      <c r="O1616" s="197"/>
      <c r="P1616" s="197"/>
      <c r="Q1616" s="197"/>
      <c r="R1616" s="197"/>
      <c r="S1616" s="197"/>
      <c r="T1616" s="197"/>
      <c r="U1616" s="197"/>
      <c r="V1616" s="197"/>
      <c r="W1616" s="197"/>
      <c r="X1616" s="197"/>
      <c r="Y1616" s="197"/>
      <c r="Z1616" s="197"/>
      <c r="AA1616" s="197"/>
      <c r="AC1616" s="209">
        <v>1006.06</v>
      </c>
      <c r="AD1616" s="209"/>
    </row>
    <row r="1617" spans="2:30">
      <c r="C1617" s="63" t="s">
        <v>1</v>
      </c>
      <c r="G1617" s="63" t="s">
        <v>1</v>
      </c>
      <c r="K1617" s="63" t="s">
        <v>1</v>
      </c>
      <c r="O1617" s="210" t="s">
        <v>1372</v>
      </c>
      <c r="P1617" s="210"/>
      <c r="Q1617" s="210"/>
      <c r="R1617" s="210"/>
      <c r="S1617" s="210"/>
      <c r="T1617" s="210"/>
      <c r="U1617" s="210"/>
      <c r="V1617" s="210"/>
      <c r="W1617" s="210"/>
      <c r="X1617" s="210"/>
      <c r="Y1617" s="210"/>
      <c r="Z1617" s="210"/>
      <c r="AA1617" s="210"/>
      <c r="AB1617" s="210"/>
      <c r="AC1617" s="214">
        <v>654.24</v>
      </c>
      <c r="AD1617" s="214"/>
    </row>
    <row r="1618" spans="2:30">
      <c r="C1618" s="63" t="s">
        <v>1</v>
      </c>
      <c r="G1618" s="63" t="s">
        <v>1</v>
      </c>
      <c r="K1618" s="63" t="s">
        <v>1</v>
      </c>
      <c r="O1618" s="210" t="s">
        <v>1447</v>
      </c>
      <c r="P1618" s="210"/>
      <c r="Q1618" s="210"/>
      <c r="R1618" s="210"/>
      <c r="S1618" s="210"/>
      <c r="T1618" s="210"/>
      <c r="U1618" s="210"/>
      <c r="V1618" s="210"/>
      <c r="W1618" s="210"/>
      <c r="X1618" s="210"/>
      <c r="Y1618" s="210"/>
      <c r="Z1618" s="210"/>
      <c r="AA1618" s="210"/>
      <c r="AB1618" s="210"/>
      <c r="AC1618" s="214">
        <v>187.95</v>
      </c>
      <c r="AD1618" s="214"/>
    </row>
    <row r="1619" spans="2:30">
      <c r="C1619" s="63" t="s">
        <v>1</v>
      </c>
      <c r="G1619" s="63" t="s">
        <v>1</v>
      </c>
      <c r="K1619" s="63" t="s">
        <v>1</v>
      </c>
      <c r="O1619" s="210" t="s">
        <v>1448</v>
      </c>
      <c r="P1619" s="210"/>
      <c r="Q1619" s="210"/>
      <c r="R1619" s="210"/>
      <c r="S1619" s="210"/>
      <c r="T1619" s="210"/>
      <c r="U1619" s="210"/>
      <c r="V1619" s="210"/>
      <c r="W1619" s="210"/>
      <c r="X1619" s="210"/>
      <c r="Y1619" s="210"/>
      <c r="Z1619" s="210"/>
      <c r="AA1619" s="210"/>
      <c r="AB1619" s="210"/>
      <c r="AC1619" s="214">
        <v>31.95</v>
      </c>
      <c r="AD1619" s="214"/>
    </row>
    <row r="1620" spans="2:30">
      <c r="C1620" s="63" t="s">
        <v>1</v>
      </c>
      <c r="G1620" s="63" t="s">
        <v>1</v>
      </c>
      <c r="K1620" s="63" t="s">
        <v>1</v>
      </c>
      <c r="O1620" s="210" t="s">
        <v>1449</v>
      </c>
      <c r="P1620" s="210"/>
      <c r="Q1620" s="210"/>
      <c r="R1620" s="210"/>
      <c r="S1620" s="210"/>
      <c r="T1620" s="210"/>
      <c r="U1620" s="210"/>
      <c r="V1620" s="210"/>
      <c r="W1620" s="210"/>
      <c r="X1620" s="210"/>
      <c r="Y1620" s="210"/>
      <c r="Z1620" s="210"/>
      <c r="AA1620" s="210"/>
      <c r="AB1620" s="210"/>
      <c r="AC1620" s="214">
        <v>19.3</v>
      </c>
      <c r="AD1620" s="214"/>
    </row>
    <row r="1621" spans="2:30">
      <c r="C1621" s="63" t="s">
        <v>1</v>
      </c>
      <c r="G1621" s="63" t="s">
        <v>1</v>
      </c>
      <c r="K1621" s="63" t="s">
        <v>1</v>
      </c>
      <c r="O1621" s="210" t="s">
        <v>1450</v>
      </c>
      <c r="P1621" s="210"/>
      <c r="Q1621" s="210"/>
      <c r="R1621" s="210"/>
      <c r="S1621" s="210"/>
      <c r="T1621" s="210"/>
      <c r="U1621" s="210"/>
      <c r="V1621" s="210"/>
      <c r="W1621" s="210"/>
      <c r="X1621" s="210"/>
      <c r="Y1621" s="210"/>
      <c r="Z1621" s="210"/>
      <c r="AA1621" s="210"/>
      <c r="AB1621" s="210"/>
      <c r="AC1621" s="214">
        <v>61.31</v>
      </c>
      <c r="AD1621" s="214"/>
    </row>
    <row r="1622" spans="2:30">
      <c r="C1622" s="63" t="s">
        <v>1</v>
      </c>
      <c r="G1622" s="63" t="s">
        <v>1</v>
      </c>
      <c r="K1622" s="63" t="s">
        <v>1</v>
      </c>
      <c r="O1622" s="210" t="s">
        <v>1451</v>
      </c>
      <c r="P1622" s="210"/>
      <c r="Q1622" s="210"/>
      <c r="R1622" s="210"/>
      <c r="S1622" s="210"/>
      <c r="T1622" s="210"/>
      <c r="U1622" s="210"/>
      <c r="V1622" s="210"/>
      <c r="W1622" s="210"/>
      <c r="X1622" s="210"/>
      <c r="Y1622" s="210"/>
      <c r="Z1622" s="210"/>
      <c r="AA1622" s="210"/>
      <c r="AB1622" s="210"/>
      <c r="AC1622" s="214">
        <v>51.31</v>
      </c>
      <c r="AD1622" s="214"/>
    </row>
    <row r="1623" spans="2:30">
      <c r="B1623" s="197" t="s">
        <v>1452</v>
      </c>
      <c r="C1623" s="197"/>
      <c r="D1623" s="197"/>
      <c r="F1623" s="197" t="s">
        <v>302</v>
      </c>
      <c r="G1623" s="197"/>
      <c r="H1623" s="197"/>
      <c r="I1623" s="197"/>
      <c r="J1623" s="197" t="s">
        <v>1453</v>
      </c>
      <c r="K1623" s="197"/>
      <c r="L1623" s="197"/>
      <c r="N1623" s="197" t="s">
        <v>1454</v>
      </c>
      <c r="O1623" s="197"/>
      <c r="P1623" s="197"/>
      <c r="Q1623" s="197"/>
      <c r="R1623" s="197"/>
      <c r="S1623" s="197"/>
      <c r="T1623" s="197"/>
      <c r="U1623" s="197"/>
      <c r="V1623" s="197"/>
      <c r="W1623" s="197"/>
      <c r="X1623" s="197"/>
      <c r="Y1623" s="197"/>
      <c r="Z1623" s="197"/>
      <c r="AA1623" s="197"/>
      <c r="AC1623" s="209">
        <v>2481.36</v>
      </c>
      <c r="AD1623" s="209"/>
    </row>
    <row r="1624" spans="2:30">
      <c r="C1624" s="63" t="s">
        <v>1</v>
      </c>
      <c r="G1624" s="63" t="s">
        <v>1</v>
      </c>
      <c r="K1624" s="63" t="s">
        <v>1</v>
      </c>
      <c r="O1624" s="210" t="s">
        <v>1365</v>
      </c>
      <c r="P1624" s="210"/>
      <c r="Q1624" s="210"/>
      <c r="R1624" s="210"/>
      <c r="S1624" s="210"/>
      <c r="T1624" s="210"/>
      <c r="U1624" s="210"/>
      <c r="V1624" s="210"/>
      <c r="W1624" s="210"/>
      <c r="X1624" s="210"/>
      <c r="Y1624" s="210"/>
      <c r="Z1624" s="210"/>
      <c r="AA1624" s="210"/>
      <c r="AB1624" s="210"/>
      <c r="AC1624" s="214">
        <v>690</v>
      </c>
      <c r="AD1624" s="214"/>
    </row>
    <row r="1625" spans="2:30">
      <c r="C1625" s="63" t="s">
        <v>1</v>
      </c>
      <c r="G1625" s="63" t="s">
        <v>1</v>
      </c>
      <c r="K1625" s="63" t="s">
        <v>1</v>
      </c>
      <c r="O1625" s="210" t="s">
        <v>1365</v>
      </c>
      <c r="P1625" s="210"/>
      <c r="Q1625" s="210"/>
      <c r="R1625" s="210"/>
      <c r="S1625" s="210"/>
      <c r="T1625" s="210"/>
      <c r="U1625" s="210"/>
      <c r="V1625" s="210"/>
      <c r="W1625" s="210"/>
      <c r="X1625" s="210"/>
      <c r="Y1625" s="210"/>
      <c r="Z1625" s="210"/>
      <c r="AA1625" s="210"/>
      <c r="AB1625" s="210"/>
      <c r="AC1625" s="214">
        <v>991.36</v>
      </c>
      <c r="AD1625" s="214"/>
    </row>
    <row r="1626" spans="2:30">
      <c r="C1626" s="63" t="s">
        <v>1</v>
      </c>
      <c r="G1626" s="63" t="s">
        <v>1</v>
      </c>
      <c r="K1626" s="63" t="s">
        <v>1</v>
      </c>
      <c r="O1626" s="210" t="s">
        <v>1365</v>
      </c>
      <c r="P1626" s="210"/>
      <c r="Q1626" s="210"/>
      <c r="R1626" s="210"/>
      <c r="S1626" s="210"/>
      <c r="T1626" s="210"/>
      <c r="U1626" s="210"/>
      <c r="V1626" s="210"/>
      <c r="W1626" s="210"/>
      <c r="X1626" s="210"/>
      <c r="Y1626" s="210"/>
      <c r="Z1626" s="210"/>
      <c r="AA1626" s="210"/>
      <c r="AB1626" s="210"/>
      <c r="AC1626" s="214">
        <v>800</v>
      </c>
      <c r="AD1626" s="214"/>
    </row>
    <row r="1627" spans="2:30">
      <c r="B1627" s="197" t="s">
        <v>1455</v>
      </c>
      <c r="C1627" s="197"/>
      <c r="D1627" s="197"/>
      <c r="F1627" s="197" t="s">
        <v>302</v>
      </c>
      <c r="G1627" s="197"/>
      <c r="H1627" s="197"/>
      <c r="I1627" s="197"/>
      <c r="J1627" s="197" t="s">
        <v>1456</v>
      </c>
      <c r="K1627" s="197"/>
      <c r="L1627" s="197"/>
      <c r="N1627" s="197" t="s">
        <v>1457</v>
      </c>
      <c r="O1627" s="197"/>
      <c r="P1627" s="197"/>
      <c r="Q1627" s="197"/>
      <c r="R1627" s="197"/>
      <c r="S1627" s="197"/>
      <c r="T1627" s="197"/>
      <c r="U1627" s="197"/>
      <c r="V1627" s="197"/>
      <c r="W1627" s="197"/>
      <c r="X1627" s="197"/>
      <c r="Y1627" s="197"/>
      <c r="Z1627" s="197"/>
      <c r="AA1627" s="197"/>
      <c r="AC1627" s="209">
        <v>1400</v>
      </c>
      <c r="AD1627" s="209"/>
    </row>
    <row r="1628" spans="2:30">
      <c r="C1628" s="63" t="s">
        <v>1</v>
      </c>
      <c r="G1628" s="63" t="s">
        <v>1</v>
      </c>
      <c r="K1628" s="63" t="s">
        <v>1</v>
      </c>
      <c r="O1628" s="210" t="s">
        <v>1458</v>
      </c>
      <c r="P1628" s="210"/>
      <c r="Q1628" s="210"/>
      <c r="R1628" s="210"/>
      <c r="S1628" s="210"/>
      <c r="T1628" s="210"/>
      <c r="U1628" s="210"/>
      <c r="V1628" s="210"/>
      <c r="W1628" s="210"/>
      <c r="X1628" s="210"/>
      <c r="Y1628" s="210"/>
      <c r="Z1628" s="210"/>
      <c r="AA1628" s="210"/>
      <c r="AB1628" s="210"/>
    </row>
    <row r="1629" spans="2:30">
      <c r="B1629" s="197" t="s">
        <v>1459</v>
      </c>
      <c r="C1629" s="197"/>
      <c r="D1629" s="197"/>
      <c r="F1629" s="197" t="s">
        <v>302</v>
      </c>
      <c r="G1629" s="197"/>
      <c r="H1629" s="197"/>
      <c r="I1629" s="197"/>
      <c r="J1629" s="197" t="s">
        <v>1460</v>
      </c>
      <c r="K1629" s="197"/>
      <c r="L1629" s="197"/>
      <c r="N1629" s="197" t="s">
        <v>1461</v>
      </c>
      <c r="O1629" s="197"/>
      <c r="P1629" s="197"/>
      <c r="Q1629" s="197"/>
      <c r="R1629" s="197"/>
      <c r="S1629" s="197"/>
      <c r="T1629" s="197"/>
      <c r="U1629" s="197"/>
      <c r="V1629" s="197"/>
      <c r="W1629" s="197"/>
      <c r="X1629" s="197"/>
      <c r="Y1629" s="197"/>
      <c r="Z1629" s="197"/>
      <c r="AA1629" s="197"/>
      <c r="AC1629" s="209">
        <v>16500</v>
      </c>
      <c r="AD1629" s="209"/>
    </row>
    <row r="1630" spans="2:30">
      <c r="C1630" s="63" t="s">
        <v>1</v>
      </c>
      <c r="G1630" s="63" t="s">
        <v>1</v>
      </c>
      <c r="K1630" s="63" t="s">
        <v>1</v>
      </c>
      <c r="O1630" s="210" t="s">
        <v>1462</v>
      </c>
      <c r="P1630" s="210"/>
      <c r="Q1630" s="210"/>
      <c r="R1630" s="210"/>
      <c r="S1630" s="210"/>
      <c r="T1630" s="210"/>
      <c r="U1630" s="210"/>
      <c r="V1630" s="210"/>
      <c r="W1630" s="210"/>
      <c r="X1630" s="210"/>
      <c r="Y1630" s="210"/>
      <c r="Z1630" s="210"/>
      <c r="AA1630" s="210"/>
      <c r="AB1630" s="210"/>
      <c r="AC1630" s="214">
        <v>15500</v>
      </c>
      <c r="AD1630" s="214"/>
    </row>
    <row r="1631" spans="2:30">
      <c r="C1631" s="63" t="s">
        <v>1</v>
      </c>
      <c r="G1631" s="63" t="s">
        <v>1</v>
      </c>
      <c r="K1631" s="63" t="s">
        <v>1</v>
      </c>
      <c r="O1631" s="210" t="s">
        <v>1462</v>
      </c>
      <c r="P1631" s="210"/>
      <c r="Q1631" s="210"/>
      <c r="R1631" s="210"/>
      <c r="S1631" s="210"/>
      <c r="T1631" s="210"/>
      <c r="U1631" s="210"/>
      <c r="V1631" s="210"/>
      <c r="W1631" s="210"/>
      <c r="X1631" s="210"/>
      <c r="Y1631" s="210"/>
      <c r="Z1631" s="210"/>
      <c r="AA1631" s="210"/>
      <c r="AB1631" s="210"/>
      <c r="AC1631" s="214">
        <v>1000</v>
      </c>
      <c r="AD1631" s="214"/>
    </row>
    <row r="1632" spans="2:30" ht="33.75" customHeight="1"/>
    <row r="1633" spans="1:30" ht="12" customHeight="1"/>
    <row r="1634" spans="1:30" ht="13.5" customHeight="1">
      <c r="A1634" s="195" t="s">
        <v>115</v>
      </c>
      <c r="B1634" s="195"/>
      <c r="C1634" s="195"/>
      <c r="D1634" s="195"/>
      <c r="E1634" s="195"/>
      <c r="F1634" s="195"/>
      <c r="G1634" s="195"/>
      <c r="H1634" s="195"/>
      <c r="I1634" s="195"/>
      <c r="J1634" s="195"/>
      <c r="K1634" s="195"/>
      <c r="L1634" s="195"/>
      <c r="M1634" s="195"/>
      <c r="R1634" s="196" t="s">
        <v>1463</v>
      </c>
      <c r="S1634" s="196"/>
      <c r="T1634" s="196"/>
      <c r="U1634" s="196"/>
      <c r="V1634" s="196"/>
      <c r="W1634" s="196"/>
      <c r="X1634" s="196"/>
      <c r="Y1634" s="196"/>
      <c r="Z1634" s="196"/>
      <c r="AA1634" s="196"/>
      <c r="AB1634" s="196"/>
      <c r="AC1634" s="196"/>
      <c r="AD1634" s="196"/>
    </row>
    <row r="1635" spans="1:30" ht="25.5" customHeight="1">
      <c r="C1635" s="201" t="s">
        <v>35</v>
      </c>
      <c r="D1635" s="201"/>
      <c r="E1635" s="201"/>
      <c r="F1635" s="201"/>
      <c r="G1635" s="201"/>
      <c r="H1635" s="201"/>
      <c r="I1635" s="201"/>
      <c r="J1635" s="201"/>
      <c r="K1635" s="201"/>
      <c r="L1635" s="201"/>
      <c r="M1635" s="201"/>
      <c r="N1635" s="201"/>
      <c r="O1635" s="201"/>
      <c r="P1635" s="201"/>
      <c r="Q1635" s="201"/>
      <c r="R1635" s="201"/>
      <c r="S1635" s="201"/>
      <c r="T1635" s="201"/>
      <c r="U1635" s="201"/>
      <c r="V1635" s="201"/>
      <c r="W1635" s="201"/>
      <c r="X1635" s="201"/>
      <c r="Y1635" s="201"/>
      <c r="Z1635" s="201"/>
      <c r="AA1635" s="201"/>
      <c r="AB1635" s="201"/>
      <c r="AC1635" s="201"/>
    </row>
    <row r="1636" spans="1:30" ht="7.5" customHeight="1"/>
    <row r="1637" spans="1:30" ht="18.75" customHeight="1">
      <c r="I1637" s="215" t="s">
        <v>36</v>
      </c>
      <c r="J1637" s="215"/>
      <c r="K1637" s="215"/>
      <c r="L1637" s="215"/>
      <c r="M1637" s="215"/>
      <c r="N1637" s="215"/>
      <c r="O1637" s="215"/>
      <c r="P1637" s="215"/>
      <c r="S1637" s="216" t="s">
        <v>37</v>
      </c>
      <c r="T1637" s="216"/>
      <c r="U1637" s="216"/>
      <c r="V1637" s="216"/>
      <c r="W1637" s="216"/>
      <c r="X1637" s="216"/>
      <c r="Y1637" s="216"/>
    </row>
    <row r="1638" spans="1:30" ht="6.75" customHeight="1"/>
    <row r="1639" spans="1:30" ht="14.25" customHeight="1">
      <c r="A1639" s="211" t="s">
        <v>1325</v>
      </c>
      <c r="B1639" s="211"/>
      <c r="C1639" s="211"/>
      <c r="D1639" s="211"/>
      <c r="E1639" s="211"/>
      <c r="F1639" s="211"/>
      <c r="G1639" s="211"/>
      <c r="H1639" s="211"/>
      <c r="I1639" s="211"/>
      <c r="J1639" s="211"/>
      <c r="K1639" s="211"/>
      <c r="L1639" s="211"/>
      <c r="M1639" s="211"/>
      <c r="N1639" s="211"/>
      <c r="O1639" s="211"/>
    </row>
    <row r="1640" spans="1:30">
      <c r="B1640" s="212" t="s">
        <v>39</v>
      </c>
      <c r="C1640" s="212"/>
      <c r="D1640" s="212"/>
      <c r="F1640" s="212" t="s">
        <v>40</v>
      </c>
      <c r="G1640" s="212"/>
      <c r="H1640" s="212"/>
      <c r="I1640" s="212"/>
      <c r="J1640" s="212" t="s">
        <v>41</v>
      </c>
      <c r="K1640" s="212"/>
      <c r="L1640" s="212"/>
      <c r="N1640" s="212" t="s">
        <v>42</v>
      </c>
      <c r="O1640" s="212"/>
      <c r="P1640" s="212"/>
      <c r="Q1640" s="212"/>
      <c r="R1640" s="212"/>
      <c r="S1640" s="212"/>
      <c r="T1640" s="212"/>
      <c r="U1640" s="212"/>
      <c r="V1640" s="212"/>
      <c r="W1640" s="212"/>
      <c r="X1640" s="212"/>
      <c r="Y1640" s="212"/>
      <c r="Z1640" s="212"/>
      <c r="AA1640" s="212"/>
      <c r="AC1640" s="213" t="s">
        <v>43</v>
      </c>
      <c r="AD1640" s="213"/>
    </row>
    <row r="1641" spans="1:30">
      <c r="B1641" s="197" t="s">
        <v>1464</v>
      </c>
      <c r="C1641" s="197"/>
      <c r="D1641" s="197"/>
      <c r="F1641" s="197" t="s">
        <v>405</v>
      </c>
      <c r="G1641" s="197"/>
      <c r="H1641" s="197"/>
      <c r="I1641" s="197"/>
      <c r="J1641" s="197" t="s">
        <v>1465</v>
      </c>
      <c r="K1641" s="197"/>
      <c r="L1641" s="197"/>
      <c r="N1641" s="197" t="s">
        <v>1466</v>
      </c>
      <c r="O1641" s="197"/>
      <c r="P1641" s="197"/>
      <c r="Q1641" s="197"/>
      <c r="R1641" s="197"/>
      <c r="S1641" s="197"/>
      <c r="T1641" s="197"/>
      <c r="U1641" s="197"/>
      <c r="V1641" s="197"/>
      <c r="W1641" s="197"/>
      <c r="X1641" s="197"/>
      <c r="Y1641" s="197"/>
      <c r="Z1641" s="197"/>
      <c r="AA1641" s="197"/>
      <c r="AC1641" s="209">
        <v>17500</v>
      </c>
      <c r="AD1641" s="209"/>
    </row>
    <row r="1642" spans="1:30">
      <c r="C1642" s="63" t="s">
        <v>1</v>
      </c>
      <c r="G1642" s="63" t="s">
        <v>1</v>
      </c>
      <c r="K1642" s="63" t="s">
        <v>1</v>
      </c>
      <c r="O1642" s="210" t="s">
        <v>1467</v>
      </c>
      <c r="P1642" s="210"/>
      <c r="Q1642" s="210"/>
      <c r="R1642" s="210"/>
      <c r="S1642" s="210"/>
      <c r="T1642" s="210"/>
      <c r="U1642" s="210"/>
      <c r="V1642" s="210"/>
      <c r="W1642" s="210"/>
      <c r="X1642" s="210"/>
      <c r="Y1642" s="210"/>
      <c r="Z1642" s="210"/>
      <c r="AA1642" s="210"/>
      <c r="AB1642" s="210"/>
      <c r="AC1642" s="214">
        <v>2500</v>
      </c>
      <c r="AD1642" s="214"/>
    </row>
    <row r="1643" spans="1:30">
      <c r="C1643" s="63" t="s">
        <v>1</v>
      </c>
      <c r="G1643" s="63" t="s">
        <v>1</v>
      </c>
      <c r="K1643" s="63" t="s">
        <v>1</v>
      </c>
      <c r="O1643" s="210" t="s">
        <v>1467</v>
      </c>
      <c r="P1643" s="210"/>
      <c r="Q1643" s="210"/>
      <c r="R1643" s="210"/>
      <c r="S1643" s="210"/>
      <c r="T1643" s="210"/>
      <c r="U1643" s="210"/>
      <c r="V1643" s="210"/>
      <c r="W1643" s="210"/>
      <c r="X1643" s="210"/>
      <c r="Y1643" s="210"/>
      <c r="Z1643" s="210"/>
      <c r="AA1643" s="210"/>
      <c r="AB1643" s="210"/>
      <c r="AC1643" s="214">
        <v>15000</v>
      </c>
      <c r="AD1643" s="214"/>
    </row>
    <row r="1644" spans="1:30">
      <c r="B1644" s="197" t="s">
        <v>1468</v>
      </c>
      <c r="C1644" s="197"/>
      <c r="D1644" s="197"/>
      <c r="F1644" s="197" t="s">
        <v>405</v>
      </c>
      <c r="G1644" s="197"/>
      <c r="H1644" s="197"/>
      <c r="I1644" s="197"/>
      <c r="J1644" s="197" t="s">
        <v>1469</v>
      </c>
      <c r="K1644" s="197"/>
      <c r="L1644" s="197"/>
      <c r="N1644" s="197" t="s">
        <v>1470</v>
      </c>
      <c r="O1644" s="197"/>
      <c r="P1644" s="197"/>
      <c r="Q1644" s="197"/>
      <c r="R1644" s="197"/>
      <c r="S1644" s="197"/>
      <c r="T1644" s="197"/>
      <c r="U1644" s="197"/>
      <c r="V1644" s="197"/>
      <c r="W1644" s="197"/>
      <c r="X1644" s="197"/>
      <c r="Y1644" s="197"/>
      <c r="Z1644" s="197"/>
      <c r="AA1644" s="197"/>
      <c r="AC1644" s="209">
        <v>7500</v>
      </c>
      <c r="AD1644" s="209"/>
    </row>
    <row r="1645" spans="1:30">
      <c r="C1645" s="63" t="s">
        <v>1</v>
      </c>
      <c r="G1645" s="63" t="s">
        <v>1</v>
      </c>
      <c r="K1645" s="63" t="s">
        <v>1</v>
      </c>
      <c r="O1645" s="210" t="s">
        <v>1471</v>
      </c>
      <c r="P1645" s="210"/>
      <c r="Q1645" s="210"/>
      <c r="R1645" s="210"/>
      <c r="S1645" s="210"/>
      <c r="T1645" s="210"/>
      <c r="U1645" s="210"/>
      <c r="V1645" s="210"/>
      <c r="W1645" s="210"/>
      <c r="X1645" s="210"/>
      <c r="Y1645" s="210"/>
      <c r="Z1645" s="210"/>
      <c r="AA1645" s="210"/>
      <c r="AB1645" s="210"/>
    </row>
    <row r="1646" spans="1:30">
      <c r="B1646" s="197" t="s">
        <v>1472</v>
      </c>
      <c r="C1646" s="197"/>
      <c r="D1646" s="197"/>
      <c r="F1646" s="197" t="s">
        <v>405</v>
      </c>
      <c r="G1646" s="197"/>
      <c r="H1646" s="197"/>
      <c r="I1646" s="197"/>
      <c r="J1646" s="197" t="s">
        <v>1473</v>
      </c>
      <c r="K1646" s="197"/>
      <c r="L1646" s="197"/>
      <c r="N1646" s="197" t="s">
        <v>1474</v>
      </c>
      <c r="O1646" s="197"/>
      <c r="P1646" s="197"/>
      <c r="Q1646" s="197"/>
      <c r="R1646" s="197"/>
      <c r="S1646" s="197"/>
      <c r="T1646" s="197"/>
      <c r="U1646" s="197"/>
      <c r="V1646" s="197"/>
      <c r="W1646" s="197"/>
      <c r="X1646" s="197"/>
      <c r="Y1646" s="197"/>
      <c r="Z1646" s="197"/>
      <c r="AA1646" s="197"/>
      <c r="AC1646" s="209">
        <v>7300</v>
      </c>
      <c r="AD1646" s="209"/>
    </row>
    <row r="1647" spans="1:30">
      <c r="C1647" s="63" t="s">
        <v>1</v>
      </c>
      <c r="G1647" s="63" t="s">
        <v>1</v>
      </c>
      <c r="K1647" s="63" t="s">
        <v>1</v>
      </c>
      <c r="O1647" s="210" t="s">
        <v>1475</v>
      </c>
      <c r="P1647" s="210"/>
      <c r="Q1647" s="210"/>
      <c r="R1647" s="210"/>
      <c r="S1647" s="210"/>
      <c r="T1647" s="210"/>
      <c r="U1647" s="210"/>
      <c r="V1647" s="210"/>
      <c r="W1647" s="210"/>
      <c r="X1647" s="210"/>
      <c r="Y1647" s="210"/>
      <c r="Z1647" s="210"/>
      <c r="AA1647" s="210"/>
      <c r="AB1647" s="210"/>
    </row>
    <row r="1648" spans="1:30">
      <c r="B1648" s="197" t="s">
        <v>486</v>
      </c>
      <c r="C1648" s="197"/>
      <c r="D1648" s="197"/>
      <c r="F1648" s="197" t="s">
        <v>405</v>
      </c>
      <c r="G1648" s="197"/>
      <c r="H1648" s="197"/>
      <c r="I1648" s="197"/>
      <c r="J1648" s="197" t="s">
        <v>487</v>
      </c>
      <c r="K1648" s="197"/>
      <c r="L1648" s="197"/>
      <c r="N1648" s="197" t="s">
        <v>488</v>
      </c>
      <c r="O1648" s="197"/>
      <c r="P1648" s="197"/>
      <c r="Q1648" s="197"/>
      <c r="R1648" s="197"/>
      <c r="S1648" s="197"/>
      <c r="T1648" s="197"/>
      <c r="U1648" s="197"/>
      <c r="V1648" s="197"/>
      <c r="W1648" s="197"/>
      <c r="X1648" s="197"/>
      <c r="Y1648" s="197"/>
      <c r="Z1648" s="197"/>
      <c r="AA1648" s="197"/>
      <c r="AC1648" s="209">
        <v>14780.06</v>
      </c>
      <c r="AD1648" s="209"/>
    </row>
    <row r="1649" spans="2:30">
      <c r="C1649" s="63" t="s">
        <v>1</v>
      </c>
      <c r="G1649" s="63" t="s">
        <v>1</v>
      </c>
      <c r="K1649" s="63" t="s">
        <v>1</v>
      </c>
      <c r="O1649" s="210" t="s">
        <v>1476</v>
      </c>
      <c r="P1649" s="210"/>
      <c r="Q1649" s="210"/>
      <c r="R1649" s="210"/>
      <c r="S1649" s="210"/>
      <c r="T1649" s="210"/>
      <c r="U1649" s="210"/>
      <c r="V1649" s="210"/>
      <c r="W1649" s="210"/>
      <c r="X1649" s="210"/>
      <c r="Y1649" s="210"/>
      <c r="Z1649" s="210"/>
      <c r="AA1649" s="210"/>
      <c r="AB1649" s="210"/>
      <c r="AC1649" s="214">
        <v>2532.15</v>
      </c>
      <c r="AD1649" s="214"/>
    </row>
    <row r="1650" spans="2:30">
      <c r="C1650" s="63" t="s">
        <v>1</v>
      </c>
      <c r="G1650" s="63" t="s">
        <v>1</v>
      </c>
      <c r="K1650" s="63" t="s">
        <v>1</v>
      </c>
      <c r="O1650" s="210" t="s">
        <v>1477</v>
      </c>
      <c r="P1650" s="210"/>
      <c r="Q1650" s="210"/>
      <c r="R1650" s="210"/>
      <c r="S1650" s="210"/>
      <c r="T1650" s="210"/>
      <c r="U1650" s="210"/>
      <c r="V1650" s="210"/>
      <c r="W1650" s="210"/>
      <c r="X1650" s="210"/>
      <c r="Y1650" s="210"/>
      <c r="Z1650" s="210"/>
      <c r="AA1650" s="210"/>
      <c r="AB1650" s="210"/>
      <c r="AC1650" s="214">
        <v>2856.06</v>
      </c>
      <c r="AD1650" s="214"/>
    </row>
    <row r="1651" spans="2:30">
      <c r="C1651" s="63" t="s">
        <v>1</v>
      </c>
      <c r="G1651" s="63" t="s">
        <v>1</v>
      </c>
      <c r="K1651" s="63" t="s">
        <v>1</v>
      </c>
      <c r="O1651" s="210" t="s">
        <v>492</v>
      </c>
      <c r="P1651" s="210"/>
      <c r="Q1651" s="210"/>
      <c r="R1651" s="210"/>
      <c r="S1651" s="210"/>
      <c r="T1651" s="210"/>
      <c r="U1651" s="210"/>
      <c r="V1651" s="210"/>
      <c r="W1651" s="210"/>
      <c r="X1651" s="210"/>
      <c r="Y1651" s="210"/>
      <c r="Z1651" s="210"/>
      <c r="AA1651" s="210"/>
      <c r="AB1651" s="210"/>
      <c r="AC1651" s="214">
        <v>1935.25</v>
      </c>
      <c r="AD1651" s="214"/>
    </row>
    <row r="1652" spans="2:30">
      <c r="C1652" s="63" t="s">
        <v>1</v>
      </c>
      <c r="G1652" s="63" t="s">
        <v>1</v>
      </c>
      <c r="K1652" s="63" t="s">
        <v>1</v>
      </c>
      <c r="O1652" s="210" t="s">
        <v>1478</v>
      </c>
      <c r="P1652" s="210"/>
      <c r="Q1652" s="210"/>
      <c r="R1652" s="210"/>
      <c r="S1652" s="210"/>
      <c r="T1652" s="210"/>
      <c r="U1652" s="210"/>
      <c r="V1652" s="210"/>
      <c r="W1652" s="210"/>
      <c r="X1652" s="210"/>
      <c r="Y1652" s="210"/>
      <c r="Z1652" s="210"/>
      <c r="AA1652" s="210"/>
      <c r="AB1652" s="210"/>
      <c r="AC1652" s="214">
        <v>994.01</v>
      </c>
      <c r="AD1652" s="214"/>
    </row>
    <row r="1653" spans="2:30">
      <c r="C1653" s="63" t="s">
        <v>1</v>
      </c>
      <c r="G1653" s="63" t="s">
        <v>1</v>
      </c>
      <c r="K1653" s="63" t="s">
        <v>1</v>
      </c>
      <c r="O1653" s="210" t="s">
        <v>1479</v>
      </c>
      <c r="P1653" s="210"/>
      <c r="Q1653" s="210"/>
      <c r="R1653" s="210"/>
      <c r="S1653" s="210"/>
      <c r="T1653" s="210"/>
      <c r="U1653" s="210"/>
      <c r="V1653" s="210"/>
      <c r="W1653" s="210"/>
      <c r="X1653" s="210"/>
      <c r="Y1653" s="210"/>
      <c r="Z1653" s="210"/>
      <c r="AA1653" s="210"/>
      <c r="AB1653" s="210"/>
      <c r="AC1653" s="214">
        <v>3204.05</v>
      </c>
      <c r="AD1653" s="214"/>
    </row>
    <row r="1654" spans="2:30">
      <c r="C1654" s="63" t="s">
        <v>1</v>
      </c>
      <c r="G1654" s="63" t="s">
        <v>1</v>
      </c>
      <c r="K1654" s="63" t="s">
        <v>1</v>
      </c>
      <c r="O1654" s="210" t="s">
        <v>1480</v>
      </c>
      <c r="P1654" s="210"/>
      <c r="Q1654" s="210"/>
      <c r="R1654" s="210"/>
      <c r="S1654" s="210"/>
      <c r="T1654" s="210"/>
      <c r="U1654" s="210"/>
      <c r="V1654" s="210"/>
      <c r="W1654" s="210"/>
      <c r="X1654" s="210"/>
      <c r="Y1654" s="210"/>
      <c r="Z1654" s="210"/>
      <c r="AA1654" s="210"/>
      <c r="AB1654" s="210"/>
      <c r="AC1654" s="214">
        <v>1957.19</v>
      </c>
      <c r="AD1654" s="214"/>
    </row>
    <row r="1655" spans="2:30">
      <c r="C1655" s="63" t="s">
        <v>1</v>
      </c>
      <c r="G1655" s="63" t="s">
        <v>1</v>
      </c>
      <c r="K1655" s="63" t="s">
        <v>1</v>
      </c>
      <c r="O1655" s="210" t="s">
        <v>1481</v>
      </c>
      <c r="P1655" s="210"/>
      <c r="Q1655" s="210"/>
      <c r="R1655" s="210"/>
      <c r="S1655" s="210"/>
      <c r="T1655" s="210"/>
      <c r="U1655" s="210"/>
      <c r="V1655" s="210"/>
      <c r="W1655" s="210"/>
      <c r="X1655" s="210"/>
      <c r="Y1655" s="210"/>
      <c r="Z1655" s="210"/>
      <c r="AA1655" s="210"/>
      <c r="AB1655" s="210"/>
      <c r="AC1655" s="214">
        <v>1301.3499999999999</v>
      </c>
      <c r="AD1655" s="214"/>
    </row>
    <row r="1656" spans="2:30">
      <c r="B1656" s="197" t="s">
        <v>1482</v>
      </c>
      <c r="C1656" s="197"/>
      <c r="D1656" s="197"/>
      <c r="F1656" s="197" t="s">
        <v>405</v>
      </c>
      <c r="G1656" s="197"/>
      <c r="H1656" s="197"/>
      <c r="I1656" s="197"/>
      <c r="J1656" s="197" t="s">
        <v>1483</v>
      </c>
      <c r="K1656" s="197"/>
      <c r="L1656" s="197"/>
      <c r="N1656" s="197" t="s">
        <v>1484</v>
      </c>
      <c r="O1656" s="197"/>
      <c r="P1656" s="197"/>
      <c r="Q1656" s="197"/>
      <c r="R1656" s="197"/>
      <c r="S1656" s="197"/>
      <c r="T1656" s="197"/>
      <c r="U1656" s="197"/>
      <c r="V1656" s="197"/>
      <c r="W1656" s="197"/>
      <c r="X1656" s="197"/>
      <c r="Y1656" s="197"/>
      <c r="Z1656" s="197"/>
      <c r="AA1656" s="197"/>
      <c r="AC1656" s="209">
        <v>2333.36</v>
      </c>
      <c r="AD1656" s="209"/>
    </row>
    <row r="1657" spans="2:30">
      <c r="C1657" s="63" t="s">
        <v>1</v>
      </c>
      <c r="G1657" s="63" t="s">
        <v>1</v>
      </c>
      <c r="K1657" s="63" t="s">
        <v>1</v>
      </c>
      <c r="O1657" s="210" t="s">
        <v>1475</v>
      </c>
      <c r="P1657" s="210"/>
      <c r="Q1657" s="210"/>
      <c r="R1657" s="210"/>
      <c r="S1657" s="210"/>
      <c r="T1657" s="210"/>
      <c r="U1657" s="210"/>
      <c r="V1657" s="210"/>
      <c r="W1657" s="210"/>
      <c r="X1657" s="210"/>
      <c r="Y1657" s="210"/>
      <c r="Z1657" s="210"/>
      <c r="AA1657" s="210"/>
      <c r="AB1657" s="210"/>
      <c r="AC1657" s="214">
        <v>641.67999999999995</v>
      </c>
      <c r="AD1657" s="214"/>
    </row>
    <row r="1658" spans="2:30">
      <c r="C1658" s="63" t="s">
        <v>1</v>
      </c>
      <c r="G1658" s="63" t="s">
        <v>1</v>
      </c>
      <c r="K1658" s="63" t="s">
        <v>1</v>
      </c>
      <c r="O1658" s="210" t="s">
        <v>1475</v>
      </c>
      <c r="P1658" s="210"/>
      <c r="Q1658" s="210"/>
      <c r="R1658" s="210"/>
      <c r="S1658" s="210"/>
      <c r="T1658" s="210"/>
      <c r="U1658" s="210"/>
      <c r="V1658" s="210"/>
      <c r="W1658" s="210"/>
      <c r="X1658" s="210"/>
      <c r="Y1658" s="210"/>
      <c r="Z1658" s="210"/>
      <c r="AA1658" s="210"/>
      <c r="AB1658" s="210"/>
      <c r="AC1658" s="214">
        <v>1691.68</v>
      </c>
      <c r="AD1658" s="214"/>
    </row>
    <row r="1659" spans="2:30">
      <c r="B1659" s="197" t="s">
        <v>1485</v>
      </c>
      <c r="C1659" s="197"/>
      <c r="D1659" s="197"/>
      <c r="F1659" s="197" t="s">
        <v>405</v>
      </c>
      <c r="G1659" s="197"/>
      <c r="H1659" s="197"/>
      <c r="I1659" s="197"/>
      <c r="J1659" s="197" t="s">
        <v>1486</v>
      </c>
      <c r="K1659" s="197"/>
      <c r="L1659" s="197"/>
      <c r="N1659" s="197" t="s">
        <v>1487</v>
      </c>
      <c r="O1659" s="197"/>
      <c r="P1659" s="197"/>
      <c r="Q1659" s="197"/>
      <c r="R1659" s="197"/>
      <c r="S1659" s="197"/>
      <c r="T1659" s="197"/>
      <c r="U1659" s="197"/>
      <c r="V1659" s="197"/>
      <c r="W1659" s="197"/>
      <c r="X1659" s="197"/>
      <c r="Y1659" s="197"/>
      <c r="Z1659" s="197"/>
      <c r="AA1659" s="197"/>
      <c r="AC1659" s="209">
        <v>7958.46</v>
      </c>
      <c r="AD1659" s="209"/>
    </row>
    <row r="1660" spans="2:30">
      <c r="C1660" s="63" t="s">
        <v>1</v>
      </c>
      <c r="G1660" s="63" t="s">
        <v>1</v>
      </c>
      <c r="K1660" s="63" t="s">
        <v>1</v>
      </c>
      <c r="O1660" s="210" t="s">
        <v>1488</v>
      </c>
      <c r="P1660" s="210"/>
      <c r="Q1660" s="210"/>
      <c r="R1660" s="210"/>
      <c r="S1660" s="210"/>
      <c r="T1660" s="210"/>
      <c r="U1660" s="210"/>
      <c r="V1660" s="210"/>
      <c r="W1660" s="210"/>
      <c r="X1660" s="210"/>
      <c r="Y1660" s="210"/>
      <c r="Z1660" s="210"/>
      <c r="AA1660" s="210"/>
      <c r="AB1660" s="210"/>
      <c r="AC1660" s="214">
        <v>1103.52</v>
      </c>
      <c r="AD1660" s="214"/>
    </row>
    <row r="1661" spans="2:30">
      <c r="C1661" s="63" t="s">
        <v>1</v>
      </c>
      <c r="G1661" s="63" t="s">
        <v>1</v>
      </c>
      <c r="K1661" s="63" t="s">
        <v>1</v>
      </c>
      <c r="O1661" s="210" t="s">
        <v>1489</v>
      </c>
      <c r="P1661" s="210"/>
      <c r="Q1661" s="210"/>
      <c r="R1661" s="210"/>
      <c r="S1661" s="210"/>
      <c r="T1661" s="210"/>
      <c r="U1661" s="210"/>
      <c r="V1661" s="210"/>
      <c r="W1661" s="210"/>
      <c r="X1661" s="210"/>
      <c r="Y1661" s="210"/>
      <c r="Z1661" s="210"/>
      <c r="AA1661" s="210"/>
      <c r="AB1661" s="210"/>
      <c r="AC1661" s="214">
        <v>1774.94</v>
      </c>
      <c r="AD1661" s="214"/>
    </row>
    <row r="1662" spans="2:30">
      <c r="C1662" s="63" t="s">
        <v>1</v>
      </c>
      <c r="G1662" s="63" t="s">
        <v>1</v>
      </c>
      <c r="K1662" s="63" t="s">
        <v>1</v>
      </c>
      <c r="O1662" s="210" t="s">
        <v>1357</v>
      </c>
      <c r="P1662" s="210"/>
      <c r="Q1662" s="210"/>
      <c r="R1662" s="210"/>
      <c r="S1662" s="210"/>
      <c r="T1662" s="210"/>
      <c r="U1662" s="210"/>
      <c r="V1662" s="210"/>
      <c r="W1662" s="210"/>
      <c r="X1662" s="210"/>
      <c r="Y1662" s="210"/>
      <c r="Z1662" s="210"/>
      <c r="AA1662" s="210"/>
      <c r="AB1662" s="210"/>
      <c r="AC1662" s="214">
        <v>5080</v>
      </c>
      <c r="AD1662" s="214"/>
    </row>
    <row r="1663" spans="2:30">
      <c r="B1663" s="197" t="s">
        <v>1490</v>
      </c>
      <c r="C1663" s="197"/>
      <c r="D1663" s="197"/>
      <c r="F1663" s="197" t="s">
        <v>405</v>
      </c>
      <c r="G1663" s="197"/>
      <c r="H1663" s="197"/>
      <c r="I1663" s="197"/>
      <c r="J1663" s="197" t="s">
        <v>1491</v>
      </c>
      <c r="K1663" s="197"/>
      <c r="L1663" s="197"/>
      <c r="N1663" s="197" t="s">
        <v>1492</v>
      </c>
      <c r="O1663" s="197"/>
      <c r="P1663" s="197"/>
      <c r="Q1663" s="197"/>
      <c r="R1663" s="197"/>
      <c r="S1663" s="197"/>
      <c r="T1663" s="197"/>
      <c r="U1663" s="197"/>
      <c r="V1663" s="197"/>
      <c r="W1663" s="197"/>
      <c r="X1663" s="197"/>
      <c r="Y1663" s="197"/>
      <c r="Z1663" s="197"/>
      <c r="AA1663" s="197"/>
      <c r="AC1663" s="209">
        <v>2500</v>
      </c>
      <c r="AD1663" s="209"/>
    </row>
    <row r="1664" spans="2:30">
      <c r="C1664" s="63" t="s">
        <v>1</v>
      </c>
      <c r="G1664" s="63" t="s">
        <v>1</v>
      </c>
      <c r="K1664" s="63" t="s">
        <v>1</v>
      </c>
      <c r="O1664" s="210" t="s">
        <v>1338</v>
      </c>
      <c r="P1664" s="210"/>
      <c r="Q1664" s="210"/>
      <c r="R1664" s="210"/>
      <c r="S1664" s="210"/>
      <c r="T1664" s="210"/>
      <c r="U1664" s="210"/>
      <c r="V1664" s="210"/>
      <c r="W1664" s="210"/>
      <c r="X1664" s="210"/>
      <c r="Y1664" s="210"/>
      <c r="Z1664" s="210"/>
      <c r="AA1664" s="210"/>
      <c r="AB1664" s="210"/>
    </row>
    <row r="1665" spans="2:30">
      <c r="B1665" s="197" t="s">
        <v>1493</v>
      </c>
      <c r="C1665" s="197"/>
      <c r="D1665" s="197"/>
      <c r="F1665" s="197" t="s">
        <v>405</v>
      </c>
      <c r="G1665" s="197"/>
      <c r="H1665" s="197"/>
      <c r="I1665" s="197"/>
      <c r="J1665" s="197" t="s">
        <v>1453</v>
      </c>
      <c r="K1665" s="197"/>
      <c r="L1665" s="197"/>
      <c r="N1665" s="197" t="s">
        <v>1454</v>
      </c>
      <c r="O1665" s="197"/>
      <c r="P1665" s="197"/>
      <c r="Q1665" s="197"/>
      <c r="R1665" s="197"/>
      <c r="S1665" s="197"/>
      <c r="T1665" s="197"/>
      <c r="U1665" s="197"/>
      <c r="V1665" s="197"/>
      <c r="W1665" s="197"/>
      <c r="X1665" s="197"/>
      <c r="Y1665" s="197"/>
      <c r="Z1665" s="197"/>
      <c r="AA1665" s="197"/>
      <c r="AC1665" s="209">
        <v>49.14</v>
      </c>
      <c r="AD1665" s="209"/>
    </row>
    <row r="1666" spans="2:30">
      <c r="C1666" s="63" t="s">
        <v>1</v>
      </c>
      <c r="G1666" s="63" t="s">
        <v>1</v>
      </c>
      <c r="K1666" s="63" t="s">
        <v>1</v>
      </c>
      <c r="O1666" s="210" t="s">
        <v>1365</v>
      </c>
      <c r="P1666" s="210"/>
      <c r="Q1666" s="210"/>
      <c r="R1666" s="210"/>
      <c r="S1666" s="210"/>
      <c r="T1666" s="210"/>
      <c r="U1666" s="210"/>
      <c r="V1666" s="210"/>
      <c r="W1666" s="210"/>
      <c r="X1666" s="210"/>
      <c r="Y1666" s="210"/>
      <c r="Z1666" s="210"/>
      <c r="AA1666" s="210"/>
      <c r="AB1666" s="210"/>
    </row>
    <row r="1667" spans="2:30">
      <c r="B1667" s="197" t="s">
        <v>1494</v>
      </c>
      <c r="C1667" s="197"/>
      <c r="D1667" s="197"/>
      <c r="F1667" s="197" t="s">
        <v>405</v>
      </c>
      <c r="G1667" s="197"/>
      <c r="H1667" s="197"/>
      <c r="I1667" s="197"/>
      <c r="J1667" s="197" t="s">
        <v>1495</v>
      </c>
      <c r="K1667" s="197"/>
      <c r="L1667" s="197"/>
      <c r="N1667" s="197" t="s">
        <v>1496</v>
      </c>
      <c r="O1667" s="197"/>
      <c r="P1667" s="197"/>
      <c r="Q1667" s="197"/>
      <c r="R1667" s="197"/>
      <c r="S1667" s="197"/>
      <c r="T1667" s="197"/>
      <c r="U1667" s="197"/>
      <c r="V1667" s="197"/>
      <c r="W1667" s="197"/>
      <c r="X1667" s="197"/>
      <c r="Y1667" s="197"/>
      <c r="Z1667" s="197"/>
      <c r="AA1667" s="197"/>
      <c r="AC1667" s="209">
        <v>1170</v>
      </c>
      <c r="AD1667" s="209"/>
    </row>
    <row r="1668" spans="2:30">
      <c r="C1668" s="63" t="s">
        <v>1</v>
      </c>
      <c r="G1668" s="63" t="s">
        <v>1</v>
      </c>
      <c r="K1668" s="63" t="s">
        <v>1</v>
      </c>
      <c r="O1668" s="210" t="s">
        <v>1497</v>
      </c>
      <c r="P1668" s="210"/>
      <c r="Q1668" s="210"/>
      <c r="R1668" s="210"/>
      <c r="S1668" s="210"/>
      <c r="T1668" s="210"/>
      <c r="U1668" s="210"/>
      <c r="V1668" s="210"/>
      <c r="W1668" s="210"/>
      <c r="X1668" s="210"/>
      <c r="Y1668" s="210"/>
      <c r="Z1668" s="210"/>
      <c r="AA1668" s="210"/>
      <c r="AB1668" s="210"/>
    </row>
    <row r="1669" spans="2:30">
      <c r="B1669" s="197" t="s">
        <v>1498</v>
      </c>
      <c r="C1669" s="197"/>
      <c r="D1669" s="197"/>
      <c r="F1669" s="197" t="s">
        <v>405</v>
      </c>
      <c r="G1669" s="197"/>
      <c r="H1669" s="197"/>
      <c r="I1669" s="197"/>
      <c r="J1669" s="197" t="s">
        <v>1499</v>
      </c>
      <c r="K1669" s="197"/>
      <c r="L1669" s="197"/>
      <c r="N1669" s="197" t="s">
        <v>1500</v>
      </c>
      <c r="O1669" s="197"/>
      <c r="P1669" s="197"/>
      <c r="Q1669" s="197"/>
      <c r="R1669" s="197"/>
      <c r="S1669" s="197"/>
      <c r="T1669" s="197"/>
      <c r="U1669" s="197"/>
      <c r="V1669" s="197"/>
      <c r="W1669" s="197"/>
      <c r="X1669" s="197"/>
      <c r="Y1669" s="197"/>
      <c r="Z1669" s="197"/>
      <c r="AA1669" s="197"/>
      <c r="AC1669" s="209">
        <v>640</v>
      </c>
      <c r="AD1669" s="209"/>
    </row>
    <row r="1670" spans="2:30">
      <c r="C1670" s="63" t="s">
        <v>1</v>
      </c>
      <c r="G1670" s="63" t="s">
        <v>1</v>
      </c>
      <c r="K1670" s="63" t="s">
        <v>1</v>
      </c>
      <c r="O1670" s="210" t="s">
        <v>1501</v>
      </c>
      <c r="P1670" s="210"/>
      <c r="Q1670" s="210"/>
      <c r="R1670" s="210"/>
      <c r="S1670" s="210"/>
      <c r="T1670" s="210"/>
      <c r="U1670" s="210"/>
      <c r="V1670" s="210"/>
      <c r="W1670" s="210"/>
      <c r="X1670" s="210"/>
      <c r="Y1670" s="210"/>
      <c r="Z1670" s="210"/>
      <c r="AA1670" s="210"/>
      <c r="AB1670" s="210"/>
    </row>
    <row r="1671" spans="2:30">
      <c r="B1671" s="197" t="s">
        <v>1502</v>
      </c>
      <c r="C1671" s="197"/>
      <c r="D1671" s="197"/>
      <c r="F1671" s="197" t="s">
        <v>52</v>
      </c>
      <c r="G1671" s="197"/>
      <c r="H1671" s="197"/>
      <c r="I1671" s="197"/>
      <c r="J1671" s="197" t="s">
        <v>1503</v>
      </c>
      <c r="K1671" s="197"/>
      <c r="L1671" s="197"/>
      <c r="N1671" s="197" t="s">
        <v>1504</v>
      </c>
      <c r="O1671" s="197"/>
      <c r="P1671" s="197"/>
      <c r="Q1671" s="197"/>
      <c r="R1671" s="197"/>
      <c r="S1671" s="197"/>
      <c r="T1671" s="197"/>
      <c r="U1671" s="197"/>
      <c r="V1671" s="197"/>
      <c r="W1671" s="197"/>
      <c r="X1671" s="197"/>
      <c r="Y1671" s="197"/>
      <c r="Z1671" s="197"/>
      <c r="AA1671" s="197"/>
      <c r="AC1671" s="209">
        <v>3195</v>
      </c>
      <c r="AD1671" s="209"/>
    </row>
    <row r="1672" spans="2:30">
      <c r="C1672" s="63" t="s">
        <v>1</v>
      </c>
      <c r="G1672" s="63" t="s">
        <v>1</v>
      </c>
      <c r="K1672" s="63" t="s">
        <v>1</v>
      </c>
      <c r="O1672" s="210" t="s">
        <v>1365</v>
      </c>
      <c r="P1672" s="210"/>
      <c r="Q1672" s="210"/>
      <c r="R1672" s="210"/>
      <c r="S1672" s="210"/>
      <c r="T1672" s="210"/>
      <c r="U1672" s="210"/>
      <c r="V1672" s="210"/>
      <c r="W1672" s="210"/>
      <c r="X1672" s="210"/>
      <c r="Y1672" s="210"/>
      <c r="Z1672" s="210"/>
      <c r="AA1672" s="210"/>
      <c r="AB1672" s="210"/>
    </row>
    <row r="1673" spans="2:30">
      <c r="B1673" s="197" t="s">
        <v>547</v>
      </c>
      <c r="C1673" s="197"/>
      <c r="D1673" s="197"/>
      <c r="F1673" s="197" t="s">
        <v>52</v>
      </c>
      <c r="G1673" s="197"/>
      <c r="H1673" s="197"/>
      <c r="I1673" s="197"/>
      <c r="J1673" s="197" t="s">
        <v>548</v>
      </c>
      <c r="K1673" s="197"/>
      <c r="L1673" s="197"/>
      <c r="N1673" s="197" t="s">
        <v>549</v>
      </c>
      <c r="O1673" s="197"/>
      <c r="P1673" s="197"/>
      <c r="Q1673" s="197"/>
      <c r="R1673" s="197"/>
      <c r="S1673" s="197"/>
      <c r="T1673" s="197"/>
      <c r="U1673" s="197"/>
      <c r="V1673" s="197"/>
      <c r="W1673" s="197"/>
      <c r="X1673" s="197"/>
      <c r="Y1673" s="197"/>
      <c r="Z1673" s="197"/>
      <c r="AA1673" s="197"/>
      <c r="AC1673" s="209">
        <v>539.25</v>
      </c>
      <c r="AD1673" s="209"/>
    </row>
    <row r="1674" spans="2:30">
      <c r="C1674" s="63" t="s">
        <v>1</v>
      </c>
      <c r="G1674" s="63" t="s">
        <v>1</v>
      </c>
      <c r="K1674" s="63" t="s">
        <v>1</v>
      </c>
      <c r="O1674" s="210" t="s">
        <v>1505</v>
      </c>
      <c r="P1674" s="210"/>
      <c r="Q1674" s="210"/>
      <c r="R1674" s="210"/>
      <c r="S1674" s="210"/>
      <c r="T1674" s="210"/>
      <c r="U1674" s="210"/>
      <c r="V1674" s="210"/>
      <c r="W1674" s="210"/>
      <c r="X1674" s="210"/>
      <c r="Y1674" s="210"/>
      <c r="Z1674" s="210"/>
      <c r="AA1674" s="210"/>
      <c r="AB1674" s="210"/>
      <c r="AC1674" s="214">
        <v>66.62</v>
      </c>
      <c r="AD1674" s="214"/>
    </row>
    <row r="1675" spans="2:30">
      <c r="C1675" s="63" t="s">
        <v>1</v>
      </c>
      <c r="G1675" s="63" t="s">
        <v>1</v>
      </c>
      <c r="K1675" s="63" t="s">
        <v>1</v>
      </c>
      <c r="O1675" s="210" t="s">
        <v>1506</v>
      </c>
      <c r="P1675" s="210"/>
      <c r="Q1675" s="210"/>
      <c r="R1675" s="210"/>
      <c r="S1675" s="210"/>
      <c r="T1675" s="210"/>
      <c r="U1675" s="210"/>
      <c r="V1675" s="210"/>
      <c r="W1675" s="210"/>
      <c r="X1675" s="210"/>
      <c r="Y1675" s="210"/>
      <c r="Z1675" s="210"/>
      <c r="AA1675" s="210"/>
      <c r="AB1675" s="210"/>
      <c r="AC1675" s="214">
        <v>25</v>
      </c>
      <c r="AD1675" s="214"/>
    </row>
    <row r="1676" spans="2:30">
      <c r="C1676" s="63" t="s">
        <v>1</v>
      </c>
      <c r="G1676" s="63" t="s">
        <v>1</v>
      </c>
      <c r="K1676" s="63" t="s">
        <v>1</v>
      </c>
      <c r="O1676" s="210" t="s">
        <v>1507</v>
      </c>
      <c r="P1676" s="210"/>
      <c r="Q1676" s="210"/>
      <c r="R1676" s="210"/>
      <c r="S1676" s="210"/>
      <c r="T1676" s="210"/>
      <c r="U1676" s="210"/>
      <c r="V1676" s="210"/>
      <c r="W1676" s="210"/>
      <c r="X1676" s="210"/>
      <c r="Y1676" s="210"/>
      <c r="Z1676" s="210"/>
      <c r="AA1676" s="210"/>
      <c r="AB1676" s="210"/>
      <c r="AC1676" s="214">
        <v>13.6</v>
      </c>
      <c r="AD1676" s="214"/>
    </row>
    <row r="1677" spans="2:30">
      <c r="C1677" s="63" t="s">
        <v>1</v>
      </c>
      <c r="G1677" s="63" t="s">
        <v>1</v>
      </c>
      <c r="K1677" s="63" t="s">
        <v>1</v>
      </c>
      <c r="O1677" s="210" t="s">
        <v>1508</v>
      </c>
      <c r="P1677" s="210"/>
      <c r="Q1677" s="210"/>
      <c r="R1677" s="210"/>
      <c r="S1677" s="210"/>
      <c r="T1677" s="210"/>
      <c r="U1677" s="210"/>
      <c r="V1677" s="210"/>
      <c r="W1677" s="210"/>
      <c r="X1677" s="210"/>
      <c r="Y1677" s="210"/>
      <c r="Z1677" s="210"/>
      <c r="AA1677" s="210"/>
      <c r="AB1677" s="210"/>
      <c r="AC1677" s="214">
        <v>54.32</v>
      </c>
      <c r="AD1677" s="214"/>
    </row>
    <row r="1678" spans="2:30">
      <c r="C1678" s="63" t="s">
        <v>1</v>
      </c>
      <c r="G1678" s="63" t="s">
        <v>1</v>
      </c>
      <c r="K1678" s="63" t="s">
        <v>1</v>
      </c>
      <c r="O1678" s="210" t="s">
        <v>1509</v>
      </c>
      <c r="P1678" s="210"/>
      <c r="Q1678" s="210"/>
      <c r="R1678" s="210"/>
      <c r="S1678" s="210"/>
      <c r="T1678" s="210"/>
      <c r="U1678" s="210"/>
      <c r="V1678" s="210"/>
      <c r="W1678" s="210"/>
      <c r="X1678" s="210"/>
      <c r="Y1678" s="210"/>
      <c r="Z1678" s="210"/>
      <c r="AA1678" s="210"/>
      <c r="AB1678" s="210"/>
      <c r="AC1678" s="214">
        <v>14.28</v>
      </c>
      <c r="AD1678" s="214"/>
    </row>
    <row r="1679" spans="2:30">
      <c r="C1679" s="63" t="s">
        <v>1</v>
      </c>
      <c r="G1679" s="63" t="s">
        <v>1</v>
      </c>
      <c r="K1679" s="63" t="s">
        <v>1</v>
      </c>
      <c r="O1679" s="210" t="s">
        <v>1510</v>
      </c>
      <c r="P1679" s="210"/>
      <c r="Q1679" s="210"/>
      <c r="R1679" s="210"/>
      <c r="S1679" s="210"/>
      <c r="T1679" s="210"/>
      <c r="U1679" s="210"/>
      <c r="V1679" s="210"/>
      <c r="W1679" s="210"/>
      <c r="X1679" s="210"/>
      <c r="Y1679" s="210"/>
      <c r="Z1679" s="210"/>
      <c r="AA1679" s="210"/>
      <c r="AB1679" s="210"/>
      <c r="AC1679" s="214">
        <v>6.66</v>
      </c>
      <c r="AD1679" s="214"/>
    </row>
    <row r="1680" spans="2:30">
      <c r="C1680" s="63" t="s">
        <v>1</v>
      </c>
      <c r="G1680" s="63" t="s">
        <v>1</v>
      </c>
      <c r="K1680" s="63" t="s">
        <v>1</v>
      </c>
      <c r="O1680" s="210" t="s">
        <v>1511</v>
      </c>
      <c r="P1680" s="210"/>
      <c r="Q1680" s="210"/>
      <c r="R1680" s="210"/>
      <c r="S1680" s="210"/>
      <c r="T1680" s="210"/>
      <c r="U1680" s="210"/>
      <c r="V1680" s="210"/>
      <c r="W1680" s="210"/>
      <c r="X1680" s="210"/>
      <c r="Y1680" s="210"/>
      <c r="Z1680" s="210"/>
      <c r="AA1680" s="210"/>
      <c r="AB1680" s="210"/>
      <c r="AC1680" s="214">
        <v>34.57</v>
      </c>
      <c r="AD1680" s="214"/>
    </row>
    <row r="1681" spans="1:30">
      <c r="C1681" s="63" t="s">
        <v>1</v>
      </c>
      <c r="G1681" s="63" t="s">
        <v>1</v>
      </c>
      <c r="K1681" s="63" t="s">
        <v>1</v>
      </c>
      <c r="O1681" s="210" t="s">
        <v>1512</v>
      </c>
      <c r="P1681" s="210"/>
      <c r="Q1681" s="210"/>
      <c r="R1681" s="210"/>
      <c r="S1681" s="210"/>
      <c r="T1681" s="210"/>
      <c r="U1681" s="210"/>
      <c r="V1681" s="210"/>
      <c r="W1681" s="210"/>
      <c r="X1681" s="210"/>
      <c r="Y1681" s="210"/>
      <c r="Z1681" s="210"/>
      <c r="AA1681" s="210"/>
      <c r="AB1681" s="210"/>
      <c r="AC1681" s="214">
        <v>42.63</v>
      </c>
      <c r="AD1681" s="214"/>
    </row>
    <row r="1682" spans="1:30">
      <c r="C1682" s="63" t="s">
        <v>1</v>
      </c>
      <c r="G1682" s="63" t="s">
        <v>1</v>
      </c>
      <c r="K1682" s="63" t="s">
        <v>1</v>
      </c>
      <c r="O1682" s="210" t="s">
        <v>1513</v>
      </c>
      <c r="P1682" s="210"/>
      <c r="Q1682" s="210"/>
      <c r="R1682" s="210"/>
      <c r="S1682" s="210"/>
      <c r="T1682" s="210"/>
      <c r="U1682" s="210"/>
      <c r="V1682" s="210"/>
      <c r="W1682" s="210"/>
      <c r="X1682" s="210"/>
      <c r="Y1682" s="210"/>
      <c r="Z1682" s="210"/>
      <c r="AA1682" s="210"/>
      <c r="AB1682" s="210"/>
      <c r="AC1682" s="214">
        <v>25.29</v>
      </c>
      <c r="AD1682" s="214"/>
    </row>
    <row r="1683" spans="1:30">
      <c r="C1683" s="63" t="s">
        <v>1</v>
      </c>
      <c r="G1683" s="63" t="s">
        <v>1</v>
      </c>
      <c r="K1683" s="63" t="s">
        <v>1</v>
      </c>
      <c r="O1683" s="210" t="s">
        <v>1514</v>
      </c>
      <c r="P1683" s="210"/>
      <c r="Q1683" s="210"/>
      <c r="R1683" s="210"/>
      <c r="S1683" s="210"/>
      <c r="T1683" s="210"/>
      <c r="U1683" s="210"/>
      <c r="V1683" s="210"/>
      <c r="W1683" s="210"/>
      <c r="X1683" s="210"/>
      <c r="Y1683" s="210"/>
      <c r="Z1683" s="210"/>
      <c r="AA1683" s="210"/>
      <c r="AB1683" s="210"/>
      <c r="AC1683" s="214">
        <v>38.97</v>
      </c>
      <c r="AD1683" s="214"/>
    </row>
    <row r="1684" spans="1:30">
      <c r="C1684" s="63" t="s">
        <v>1</v>
      </c>
      <c r="G1684" s="63" t="s">
        <v>1</v>
      </c>
      <c r="K1684" s="63" t="s">
        <v>1</v>
      </c>
      <c r="O1684" s="210" t="s">
        <v>1514</v>
      </c>
      <c r="P1684" s="210"/>
      <c r="Q1684" s="210"/>
      <c r="R1684" s="210"/>
      <c r="S1684" s="210"/>
      <c r="T1684" s="210"/>
      <c r="U1684" s="210"/>
      <c r="V1684" s="210"/>
      <c r="W1684" s="210"/>
      <c r="X1684" s="210"/>
      <c r="Y1684" s="210"/>
      <c r="Z1684" s="210"/>
      <c r="AA1684" s="210"/>
      <c r="AB1684" s="210"/>
      <c r="AC1684" s="214">
        <v>25.98</v>
      </c>
      <c r="AD1684" s="214"/>
    </row>
    <row r="1685" spans="1:30">
      <c r="C1685" s="63" t="s">
        <v>1</v>
      </c>
      <c r="G1685" s="63" t="s">
        <v>1</v>
      </c>
      <c r="K1685" s="63" t="s">
        <v>1</v>
      </c>
      <c r="O1685" s="210" t="s">
        <v>1515</v>
      </c>
      <c r="P1685" s="210"/>
      <c r="Q1685" s="210"/>
      <c r="R1685" s="210"/>
      <c r="S1685" s="210"/>
      <c r="T1685" s="210"/>
      <c r="U1685" s="210"/>
      <c r="V1685" s="210"/>
      <c r="W1685" s="210"/>
      <c r="X1685" s="210"/>
      <c r="Y1685" s="210"/>
      <c r="Z1685" s="210"/>
      <c r="AA1685" s="210"/>
      <c r="AB1685" s="210"/>
      <c r="AC1685" s="214">
        <v>95.28</v>
      </c>
      <c r="AD1685" s="214"/>
    </row>
    <row r="1686" spans="1:30">
      <c r="C1686" s="63" t="s">
        <v>1</v>
      </c>
      <c r="G1686" s="63" t="s">
        <v>1</v>
      </c>
      <c r="K1686" s="63" t="s">
        <v>1</v>
      </c>
      <c r="O1686" s="210" t="s">
        <v>1516</v>
      </c>
      <c r="P1686" s="210"/>
      <c r="Q1686" s="210"/>
      <c r="R1686" s="210"/>
      <c r="S1686" s="210"/>
      <c r="T1686" s="210"/>
      <c r="U1686" s="210"/>
      <c r="V1686" s="210"/>
      <c r="W1686" s="210"/>
      <c r="X1686" s="210"/>
      <c r="Y1686" s="210"/>
      <c r="Z1686" s="210"/>
      <c r="AA1686" s="210"/>
      <c r="AB1686" s="210"/>
      <c r="AC1686" s="214">
        <v>35</v>
      </c>
      <c r="AD1686" s="214"/>
    </row>
    <row r="1687" spans="1:30">
      <c r="C1687" s="63" t="s">
        <v>1</v>
      </c>
      <c r="G1687" s="63" t="s">
        <v>1</v>
      </c>
      <c r="K1687" s="63" t="s">
        <v>1</v>
      </c>
      <c r="O1687" s="210" t="s">
        <v>1517</v>
      </c>
      <c r="P1687" s="210"/>
      <c r="Q1687" s="210"/>
      <c r="R1687" s="210"/>
      <c r="S1687" s="210"/>
      <c r="T1687" s="210"/>
      <c r="U1687" s="210"/>
      <c r="V1687" s="210"/>
      <c r="W1687" s="210"/>
      <c r="X1687" s="210"/>
      <c r="Y1687" s="210"/>
      <c r="Z1687" s="210"/>
      <c r="AA1687" s="210"/>
      <c r="AB1687" s="210"/>
      <c r="AC1687" s="214">
        <v>22.29</v>
      </c>
      <c r="AD1687" s="214"/>
    </row>
    <row r="1688" spans="1:30">
      <c r="C1688" s="63" t="s">
        <v>1</v>
      </c>
      <c r="G1688" s="63" t="s">
        <v>1</v>
      </c>
      <c r="K1688" s="63" t="s">
        <v>1</v>
      </c>
      <c r="O1688" s="210" t="s">
        <v>1518</v>
      </c>
      <c r="P1688" s="210"/>
      <c r="Q1688" s="210"/>
      <c r="R1688" s="210"/>
      <c r="S1688" s="210"/>
      <c r="T1688" s="210"/>
      <c r="U1688" s="210"/>
      <c r="V1688" s="210"/>
      <c r="W1688" s="210"/>
      <c r="X1688" s="210"/>
      <c r="Y1688" s="210"/>
      <c r="Z1688" s="210"/>
      <c r="AA1688" s="210"/>
      <c r="AB1688" s="210"/>
      <c r="AC1688" s="214">
        <v>14.21</v>
      </c>
      <c r="AD1688" s="214"/>
    </row>
    <row r="1689" spans="1:30">
      <c r="C1689" s="63" t="s">
        <v>1</v>
      </c>
      <c r="G1689" s="63" t="s">
        <v>1</v>
      </c>
      <c r="K1689" s="63" t="s">
        <v>1</v>
      </c>
      <c r="O1689" s="210" t="s">
        <v>1519</v>
      </c>
      <c r="P1689" s="210"/>
      <c r="Q1689" s="210"/>
      <c r="R1689" s="210"/>
      <c r="S1689" s="210"/>
      <c r="T1689" s="210"/>
      <c r="U1689" s="210"/>
      <c r="V1689" s="210"/>
      <c r="W1689" s="210"/>
      <c r="X1689" s="210"/>
      <c r="Y1689" s="210"/>
      <c r="Z1689" s="210"/>
      <c r="AA1689" s="210"/>
      <c r="AB1689" s="210"/>
      <c r="AC1689" s="214">
        <v>24.55</v>
      </c>
      <c r="AD1689" s="214"/>
    </row>
    <row r="1690" spans="1:30">
      <c r="B1690" s="197" t="s">
        <v>1520</v>
      </c>
      <c r="C1690" s="197"/>
      <c r="D1690" s="197"/>
      <c r="F1690" s="197" t="s">
        <v>52</v>
      </c>
      <c r="G1690" s="197"/>
      <c r="H1690" s="197"/>
      <c r="I1690" s="197"/>
      <c r="J1690" s="197" t="s">
        <v>1521</v>
      </c>
      <c r="K1690" s="197"/>
      <c r="L1690" s="197"/>
      <c r="N1690" s="197" t="s">
        <v>1522</v>
      </c>
      <c r="O1690" s="197"/>
      <c r="P1690" s="197"/>
      <c r="Q1690" s="197"/>
      <c r="R1690" s="197"/>
      <c r="S1690" s="197"/>
      <c r="T1690" s="197"/>
      <c r="U1690" s="197"/>
      <c r="V1690" s="197"/>
      <c r="W1690" s="197"/>
      <c r="X1690" s="197"/>
      <c r="Y1690" s="197"/>
      <c r="Z1690" s="197"/>
      <c r="AA1690" s="197"/>
      <c r="AC1690" s="209">
        <v>3000</v>
      </c>
      <c r="AD1690" s="209"/>
    </row>
    <row r="1691" spans="1:30">
      <c r="C1691" s="63" t="s">
        <v>1</v>
      </c>
      <c r="G1691" s="63" t="s">
        <v>1</v>
      </c>
      <c r="K1691" s="63" t="s">
        <v>1</v>
      </c>
      <c r="O1691" s="210" t="s">
        <v>1413</v>
      </c>
      <c r="P1691" s="210"/>
      <c r="Q1691" s="210"/>
      <c r="R1691" s="210"/>
      <c r="S1691" s="210"/>
      <c r="T1691" s="210"/>
      <c r="U1691" s="210"/>
      <c r="V1691" s="210"/>
      <c r="W1691" s="210"/>
      <c r="X1691" s="210"/>
      <c r="Y1691" s="210"/>
      <c r="Z1691" s="210"/>
      <c r="AA1691" s="210"/>
      <c r="AB1691" s="210"/>
      <c r="AC1691" s="214">
        <v>1500</v>
      </c>
      <c r="AD1691" s="214"/>
    </row>
    <row r="1692" spans="1:30">
      <c r="C1692" s="63" t="s">
        <v>1</v>
      </c>
      <c r="G1692" s="63" t="s">
        <v>1</v>
      </c>
      <c r="K1692" s="63" t="s">
        <v>1</v>
      </c>
      <c r="O1692" s="210" t="s">
        <v>1413</v>
      </c>
      <c r="P1692" s="210"/>
      <c r="Q1692" s="210"/>
      <c r="R1692" s="210"/>
      <c r="S1692" s="210"/>
      <c r="T1692" s="210"/>
      <c r="U1692" s="210"/>
      <c r="V1692" s="210"/>
      <c r="W1692" s="210"/>
      <c r="X1692" s="210"/>
      <c r="Y1692" s="210"/>
      <c r="Z1692" s="210"/>
      <c r="AA1692" s="210"/>
      <c r="AB1692" s="210"/>
      <c r="AC1692" s="214">
        <v>1500</v>
      </c>
      <c r="AD1692" s="214"/>
    </row>
    <row r="1693" spans="1:30" ht="21.75" customHeight="1"/>
    <row r="1694" spans="1:30" ht="12" customHeight="1"/>
    <row r="1695" spans="1:30" ht="13.5" customHeight="1">
      <c r="A1695" s="195" t="s">
        <v>115</v>
      </c>
      <c r="B1695" s="195"/>
      <c r="C1695" s="195"/>
      <c r="D1695" s="195"/>
      <c r="E1695" s="195"/>
      <c r="F1695" s="195"/>
      <c r="G1695" s="195"/>
      <c r="H1695" s="195"/>
      <c r="I1695" s="195"/>
      <c r="J1695" s="195"/>
      <c r="K1695" s="195"/>
      <c r="L1695" s="195"/>
      <c r="M1695" s="195"/>
      <c r="R1695" s="196" t="s">
        <v>1523</v>
      </c>
      <c r="S1695" s="196"/>
      <c r="T1695" s="196"/>
      <c r="U1695" s="196"/>
      <c r="V1695" s="196"/>
      <c r="W1695" s="196"/>
      <c r="X1695" s="196"/>
      <c r="Y1695" s="196"/>
      <c r="Z1695" s="196"/>
      <c r="AA1695" s="196"/>
      <c r="AB1695" s="196"/>
      <c r="AC1695" s="196"/>
      <c r="AD1695" s="196"/>
    </row>
    <row r="1696" spans="1:30" ht="25.5" customHeight="1">
      <c r="C1696" s="201" t="s">
        <v>35</v>
      </c>
      <c r="D1696" s="201"/>
      <c r="E1696" s="201"/>
      <c r="F1696" s="201"/>
      <c r="G1696" s="201"/>
      <c r="H1696" s="201"/>
      <c r="I1696" s="201"/>
      <c r="J1696" s="201"/>
      <c r="K1696" s="201"/>
      <c r="L1696" s="201"/>
      <c r="M1696" s="201"/>
      <c r="N1696" s="201"/>
      <c r="O1696" s="201"/>
      <c r="P1696" s="201"/>
      <c r="Q1696" s="201"/>
      <c r="R1696" s="201"/>
      <c r="S1696" s="201"/>
      <c r="T1696" s="201"/>
      <c r="U1696" s="201"/>
      <c r="V1696" s="201"/>
      <c r="W1696" s="201"/>
      <c r="X1696" s="201"/>
      <c r="Y1696" s="201"/>
      <c r="Z1696" s="201"/>
      <c r="AA1696" s="201"/>
      <c r="AB1696" s="201"/>
      <c r="AC1696" s="201"/>
    </row>
    <row r="1697" spans="1:30" ht="7.5" customHeight="1"/>
    <row r="1698" spans="1:30" ht="18.75" customHeight="1">
      <c r="I1698" s="215" t="s">
        <v>36</v>
      </c>
      <c r="J1698" s="215"/>
      <c r="K1698" s="215"/>
      <c r="L1698" s="215"/>
      <c r="M1698" s="215"/>
      <c r="N1698" s="215"/>
      <c r="O1698" s="215"/>
      <c r="P1698" s="215"/>
      <c r="S1698" s="216" t="s">
        <v>37</v>
      </c>
      <c r="T1698" s="216"/>
      <c r="U1698" s="216"/>
      <c r="V1698" s="216"/>
      <c r="W1698" s="216"/>
      <c r="X1698" s="216"/>
      <c r="Y1698" s="216"/>
    </row>
    <row r="1699" spans="1:30" ht="6.75" customHeight="1"/>
    <row r="1700" spans="1:30" ht="14.25" customHeight="1">
      <c r="A1700" s="211" t="s">
        <v>1325</v>
      </c>
      <c r="B1700" s="211"/>
      <c r="C1700" s="211"/>
      <c r="D1700" s="211"/>
      <c r="E1700" s="211"/>
      <c r="F1700" s="211"/>
      <c r="G1700" s="211"/>
      <c r="H1700" s="211"/>
      <c r="I1700" s="211"/>
      <c r="J1700" s="211"/>
      <c r="K1700" s="211"/>
      <c r="L1700" s="211"/>
      <c r="M1700" s="211"/>
      <c r="N1700" s="211"/>
      <c r="O1700" s="211"/>
    </row>
    <row r="1701" spans="1:30">
      <c r="B1701" s="212" t="s">
        <v>39</v>
      </c>
      <c r="C1701" s="212"/>
      <c r="D1701" s="212"/>
      <c r="F1701" s="212" t="s">
        <v>40</v>
      </c>
      <c r="G1701" s="212"/>
      <c r="H1701" s="212"/>
      <c r="I1701" s="212"/>
      <c r="J1701" s="212" t="s">
        <v>41</v>
      </c>
      <c r="K1701" s="212"/>
      <c r="L1701" s="212"/>
      <c r="N1701" s="212" t="s">
        <v>42</v>
      </c>
      <c r="O1701" s="212"/>
      <c r="P1701" s="212"/>
      <c r="Q1701" s="212"/>
      <c r="R1701" s="212"/>
      <c r="S1701" s="212"/>
      <c r="T1701" s="212"/>
      <c r="U1701" s="212"/>
      <c r="V1701" s="212"/>
      <c r="W1701" s="212"/>
      <c r="X1701" s="212"/>
      <c r="Y1701" s="212"/>
      <c r="Z1701" s="212"/>
      <c r="AA1701" s="212"/>
      <c r="AC1701" s="213" t="s">
        <v>43</v>
      </c>
      <c r="AD1701" s="213"/>
    </row>
    <row r="1702" spans="1:30">
      <c r="B1702" s="197" t="s">
        <v>1524</v>
      </c>
      <c r="C1702" s="197"/>
      <c r="D1702" s="197"/>
      <c r="F1702" s="197" t="s">
        <v>52</v>
      </c>
      <c r="G1702" s="197"/>
      <c r="H1702" s="197"/>
      <c r="I1702" s="197"/>
      <c r="J1702" s="197" t="s">
        <v>1525</v>
      </c>
      <c r="K1702" s="197"/>
      <c r="L1702" s="197"/>
      <c r="N1702" s="197" t="s">
        <v>1526</v>
      </c>
      <c r="O1702" s="197"/>
      <c r="P1702" s="197"/>
      <c r="Q1702" s="197"/>
      <c r="R1702" s="197"/>
      <c r="S1702" s="197"/>
      <c r="T1702" s="197"/>
      <c r="U1702" s="197"/>
      <c r="V1702" s="197"/>
      <c r="W1702" s="197"/>
      <c r="X1702" s="197"/>
      <c r="Y1702" s="197"/>
      <c r="Z1702" s="197"/>
      <c r="AA1702" s="197"/>
      <c r="AC1702" s="209">
        <v>7200</v>
      </c>
      <c r="AD1702" s="209"/>
    </row>
    <row r="1703" spans="1:30">
      <c r="C1703" s="63" t="s">
        <v>1</v>
      </c>
      <c r="G1703" s="63" t="s">
        <v>1</v>
      </c>
      <c r="K1703" s="63" t="s">
        <v>1</v>
      </c>
      <c r="O1703" s="210" t="s">
        <v>1357</v>
      </c>
      <c r="P1703" s="210"/>
      <c r="Q1703" s="210"/>
      <c r="R1703" s="210"/>
      <c r="S1703" s="210"/>
      <c r="T1703" s="210"/>
      <c r="U1703" s="210"/>
      <c r="V1703" s="210"/>
      <c r="W1703" s="210"/>
      <c r="X1703" s="210"/>
      <c r="Y1703" s="210"/>
      <c r="Z1703" s="210"/>
      <c r="AA1703" s="210"/>
      <c r="AB1703" s="210"/>
    </row>
    <row r="1704" spans="1:30">
      <c r="B1704" s="197" t="s">
        <v>1527</v>
      </c>
      <c r="C1704" s="197"/>
      <c r="D1704" s="197"/>
      <c r="F1704" s="197" t="s">
        <v>52</v>
      </c>
      <c r="G1704" s="197"/>
      <c r="H1704" s="197"/>
      <c r="I1704" s="197"/>
      <c r="J1704" s="197" t="s">
        <v>1286</v>
      </c>
      <c r="K1704" s="197"/>
      <c r="L1704" s="197"/>
      <c r="N1704" s="197" t="s">
        <v>1287</v>
      </c>
      <c r="O1704" s="197"/>
      <c r="P1704" s="197"/>
      <c r="Q1704" s="197"/>
      <c r="R1704" s="197"/>
      <c r="S1704" s="197"/>
      <c r="T1704" s="197"/>
      <c r="U1704" s="197"/>
      <c r="V1704" s="197"/>
      <c r="W1704" s="197"/>
      <c r="X1704" s="197"/>
      <c r="Y1704" s="197"/>
      <c r="Z1704" s="197"/>
      <c r="AA1704" s="197"/>
      <c r="AC1704" s="209">
        <v>4025</v>
      </c>
      <c r="AD1704" s="209"/>
    </row>
    <row r="1705" spans="1:30">
      <c r="C1705" s="63" t="s">
        <v>1</v>
      </c>
      <c r="G1705" s="63" t="s">
        <v>1</v>
      </c>
      <c r="K1705" s="63" t="s">
        <v>1</v>
      </c>
      <c r="O1705" s="210" t="s">
        <v>1413</v>
      </c>
      <c r="P1705" s="210"/>
      <c r="Q1705" s="210"/>
      <c r="R1705" s="210"/>
      <c r="S1705" s="210"/>
      <c r="T1705" s="210"/>
      <c r="U1705" s="210"/>
      <c r="V1705" s="210"/>
      <c r="W1705" s="210"/>
      <c r="X1705" s="210"/>
      <c r="Y1705" s="210"/>
      <c r="Z1705" s="210"/>
      <c r="AA1705" s="210"/>
      <c r="AB1705" s="210"/>
      <c r="AC1705" s="214">
        <v>1050</v>
      </c>
      <c r="AD1705" s="214"/>
    </row>
    <row r="1706" spans="1:30">
      <c r="C1706" s="63" t="s">
        <v>1</v>
      </c>
      <c r="G1706" s="63" t="s">
        <v>1</v>
      </c>
      <c r="K1706" s="63" t="s">
        <v>1</v>
      </c>
      <c r="O1706" s="210" t="s">
        <v>1413</v>
      </c>
      <c r="P1706" s="210"/>
      <c r="Q1706" s="210"/>
      <c r="R1706" s="210"/>
      <c r="S1706" s="210"/>
      <c r="T1706" s="210"/>
      <c r="U1706" s="210"/>
      <c r="V1706" s="210"/>
      <c r="W1706" s="210"/>
      <c r="X1706" s="210"/>
      <c r="Y1706" s="210"/>
      <c r="Z1706" s="210"/>
      <c r="AA1706" s="210"/>
      <c r="AB1706" s="210"/>
      <c r="AC1706" s="214">
        <v>2975</v>
      </c>
      <c r="AD1706" s="214"/>
    </row>
    <row r="1707" spans="1:30">
      <c r="B1707" s="197" t="s">
        <v>1528</v>
      </c>
      <c r="C1707" s="197"/>
      <c r="D1707" s="197"/>
      <c r="F1707" s="197" t="s">
        <v>214</v>
      </c>
      <c r="G1707" s="197"/>
      <c r="H1707" s="197"/>
      <c r="I1707" s="197"/>
      <c r="J1707" s="197" t="s">
        <v>1521</v>
      </c>
      <c r="K1707" s="197"/>
      <c r="L1707" s="197"/>
      <c r="N1707" s="197" t="s">
        <v>1522</v>
      </c>
      <c r="O1707" s="197"/>
      <c r="P1707" s="197"/>
      <c r="Q1707" s="197"/>
      <c r="R1707" s="197"/>
      <c r="S1707" s="197"/>
      <c r="T1707" s="197"/>
      <c r="U1707" s="197"/>
      <c r="V1707" s="197"/>
      <c r="W1707" s="197"/>
      <c r="X1707" s="197"/>
      <c r="Y1707" s="197"/>
      <c r="Z1707" s="197"/>
      <c r="AA1707" s="197"/>
      <c r="AC1707" s="209">
        <v>2250</v>
      </c>
      <c r="AD1707" s="209"/>
    </row>
    <row r="1708" spans="1:30">
      <c r="C1708" s="63" t="s">
        <v>1</v>
      </c>
      <c r="G1708" s="63" t="s">
        <v>1</v>
      </c>
      <c r="K1708" s="63" t="s">
        <v>1</v>
      </c>
      <c r="O1708" s="210" t="s">
        <v>1413</v>
      </c>
      <c r="P1708" s="210"/>
      <c r="Q1708" s="210"/>
      <c r="R1708" s="210"/>
      <c r="S1708" s="210"/>
      <c r="T1708" s="210"/>
      <c r="U1708" s="210"/>
      <c r="V1708" s="210"/>
      <c r="W1708" s="210"/>
      <c r="X1708" s="210"/>
      <c r="Y1708" s="210"/>
      <c r="Z1708" s="210"/>
      <c r="AA1708" s="210"/>
      <c r="AB1708" s="210"/>
    </row>
    <row r="1709" spans="1:30">
      <c r="B1709" s="197" t="s">
        <v>716</v>
      </c>
      <c r="C1709" s="197"/>
      <c r="D1709" s="197"/>
      <c r="F1709" s="197" t="s">
        <v>302</v>
      </c>
      <c r="G1709" s="197"/>
      <c r="H1709" s="197"/>
      <c r="I1709" s="197"/>
      <c r="J1709" s="197" t="s">
        <v>548</v>
      </c>
      <c r="K1709" s="197"/>
      <c r="L1709" s="197"/>
      <c r="N1709" s="197" t="s">
        <v>549</v>
      </c>
      <c r="O1709" s="197"/>
      <c r="P1709" s="197"/>
      <c r="Q1709" s="197"/>
      <c r="R1709" s="197"/>
      <c r="S1709" s="197"/>
      <c r="T1709" s="197"/>
      <c r="U1709" s="197"/>
      <c r="V1709" s="197"/>
      <c r="W1709" s="197"/>
      <c r="X1709" s="197"/>
      <c r="Y1709" s="197"/>
      <c r="Z1709" s="197"/>
      <c r="AA1709" s="197"/>
      <c r="AC1709" s="209">
        <v>725.97</v>
      </c>
      <c r="AD1709" s="209"/>
    </row>
    <row r="1710" spans="1:30">
      <c r="C1710" s="63" t="s">
        <v>1</v>
      </c>
      <c r="G1710" s="63" t="s">
        <v>1</v>
      </c>
      <c r="K1710" s="63" t="s">
        <v>1</v>
      </c>
      <c r="O1710" s="210" t="s">
        <v>1529</v>
      </c>
      <c r="P1710" s="210"/>
      <c r="Q1710" s="210"/>
      <c r="R1710" s="210"/>
      <c r="S1710" s="210"/>
      <c r="T1710" s="210"/>
      <c r="U1710" s="210"/>
      <c r="V1710" s="210"/>
      <c r="W1710" s="210"/>
      <c r="X1710" s="210"/>
      <c r="Y1710" s="210"/>
      <c r="Z1710" s="210"/>
      <c r="AA1710" s="210"/>
      <c r="AB1710" s="210"/>
      <c r="AC1710" s="214">
        <v>254.9</v>
      </c>
      <c r="AD1710" s="214"/>
    </row>
    <row r="1711" spans="1:30">
      <c r="C1711" s="63" t="s">
        <v>1</v>
      </c>
      <c r="G1711" s="63" t="s">
        <v>1</v>
      </c>
      <c r="K1711" s="63" t="s">
        <v>1</v>
      </c>
      <c r="O1711" s="210" t="s">
        <v>1530</v>
      </c>
      <c r="P1711" s="210"/>
      <c r="Q1711" s="210"/>
      <c r="R1711" s="210"/>
      <c r="S1711" s="210"/>
      <c r="T1711" s="210"/>
      <c r="U1711" s="210"/>
      <c r="V1711" s="210"/>
      <c r="W1711" s="210"/>
      <c r="X1711" s="210"/>
      <c r="Y1711" s="210"/>
      <c r="Z1711" s="210"/>
      <c r="AA1711" s="210"/>
      <c r="AB1711" s="210"/>
      <c r="AC1711" s="214">
        <v>75.680000000000007</v>
      </c>
      <c r="AD1711" s="214"/>
    </row>
    <row r="1712" spans="1:30">
      <c r="C1712" s="63" t="s">
        <v>1</v>
      </c>
      <c r="G1712" s="63" t="s">
        <v>1</v>
      </c>
      <c r="K1712" s="63" t="s">
        <v>1</v>
      </c>
      <c r="O1712" s="210" t="s">
        <v>1531</v>
      </c>
      <c r="P1712" s="210"/>
      <c r="Q1712" s="210"/>
      <c r="R1712" s="210"/>
      <c r="S1712" s="210"/>
      <c r="T1712" s="210"/>
      <c r="U1712" s="210"/>
      <c r="V1712" s="210"/>
      <c r="W1712" s="210"/>
      <c r="X1712" s="210"/>
      <c r="Y1712" s="210"/>
      <c r="Z1712" s="210"/>
      <c r="AA1712" s="210"/>
      <c r="AB1712" s="210"/>
      <c r="AC1712" s="214">
        <v>74.27</v>
      </c>
      <c r="AD1712" s="214"/>
    </row>
    <row r="1713" spans="1:30">
      <c r="C1713" s="63" t="s">
        <v>1</v>
      </c>
      <c r="G1713" s="63" t="s">
        <v>1</v>
      </c>
      <c r="K1713" s="63" t="s">
        <v>1</v>
      </c>
      <c r="O1713" s="210" t="s">
        <v>1532</v>
      </c>
      <c r="P1713" s="210"/>
      <c r="Q1713" s="210"/>
      <c r="R1713" s="210"/>
      <c r="S1713" s="210"/>
      <c r="T1713" s="210"/>
      <c r="U1713" s="210"/>
      <c r="V1713" s="210"/>
      <c r="W1713" s="210"/>
      <c r="X1713" s="210"/>
      <c r="Y1713" s="210"/>
      <c r="Z1713" s="210"/>
      <c r="AA1713" s="210"/>
      <c r="AB1713" s="210"/>
      <c r="AC1713" s="214">
        <v>321.12</v>
      </c>
      <c r="AD1713" s="214"/>
    </row>
    <row r="1714" spans="1:30">
      <c r="B1714" s="197" t="s">
        <v>775</v>
      </c>
      <c r="C1714" s="197"/>
      <c r="D1714" s="197"/>
      <c r="F1714" s="197" t="s">
        <v>405</v>
      </c>
      <c r="G1714" s="197"/>
      <c r="H1714" s="197"/>
      <c r="I1714" s="197"/>
      <c r="J1714" s="197" t="s">
        <v>548</v>
      </c>
      <c r="K1714" s="197"/>
      <c r="L1714" s="197"/>
      <c r="N1714" s="197" t="s">
        <v>549</v>
      </c>
      <c r="O1714" s="197"/>
      <c r="P1714" s="197"/>
      <c r="Q1714" s="197"/>
      <c r="R1714" s="197"/>
      <c r="S1714" s="197"/>
      <c r="T1714" s="197"/>
      <c r="U1714" s="197"/>
      <c r="V1714" s="197"/>
      <c r="W1714" s="197"/>
      <c r="X1714" s="197"/>
      <c r="Y1714" s="197"/>
      <c r="Z1714" s="197"/>
      <c r="AA1714" s="197"/>
      <c r="AC1714" s="209">
        <v>1360.86</v>
      </c>
      <c r="AD1714" s="209"/>
    </row>
    <row r="1715" spans="1:30">
      <c r="C1715" s="63" t="s">
        <v>1</v>
      </c>
      <c r="G1715" s="63" t="s">
        <v>1</v>
      </c>
      <c r="K1715" s="63" t="s">
        <v>1</v>
      </c>
      <c r="O1715" s="210" t="s">
        <v>1533</v>
      </c>
      <c r="P1715" s="210"/>
      <c r="Q1715" s="210"/>
      <c r="R1715" s="210"/>
      <c r="S1715" s="210"/>
      <c r="T1715" s="210"/>
      <c r="U1715" s="210"/>
      <c r="V1715" s="210"/>
      <c r="W1715" s="210"/>
      <c r="X1715" s="210"/>
      <c r="Y1715" s="210"/>
      <c r="Z1715" s="210"/>
      <c r="AA1715" s="210"/>
      <c r="AB1715" s="210"/>
      <c r="AC1715" s="214">
        <v>140.16</v>
      </c>
      <c r="AD1715" s="214"/>
    </row>
    <row r="1716" spans="1:30">
      <c r="C1716" s="63" t="s">
        <v>1</v>
      </c>
      <c r="G1716" s="63" t="s">
        <v>1</v>
      </c>
      <c r="K1716" s="63" t="s">
        <v>1</v>
      </c>
      <c r="O1716" s="210" t="s">
        <v>1534</v>
      </c>
      <c r="P1716" s="210"/>
      <c r="Q1716" s="210"/>
      <c r="R1716" s="210"/>
      <c r="S1716" s="210"/>
      <c r="T1716" s="210"/>
      <c r="U1716" s="210"/>
      <c r="V1716" s="210"/>
      <c r="W1716" s="210"/>
      <c r="X1716" s="210"/>
      <c r="Y1716" s="210"/>
      <c r="Z1716" s="210"/>
      <c r="AA1716" s="210"/>
      <c r="AB1716" s="210"/>
      <c r="AC1716" s="214">
        <v>217.6</v>
      </c>
      <c r="AD1716" s="214"/>
    </row>
    <row r="1717" spans="1:30">
      <c r="C1717" s="63" t="s">
        <v>1</v>
      </c>
      <c r="G1717" s="63" t="s">
        <v>1</v>
      </c>
      <c r="K1717" s="63" t="s">
        <v>1</v>
      </c>
      <c r="O1717" s="210" t="s">
        <v>1535</v>
      </c>
      <c r="P1717" s="210"/>
      <c r="Q1717" s="210"/>
      <c r="R1717" s="210"/>
      <c r="S1717" s="210"/>
      <c r="T1717" s="210"/>
      <c r="U1717" s="210"/>
      <c r="V1717" s="210"/>
      <c r="W1717" s="210"/>
      <c r="X1717" s="210"/>
      <c r="Y1717" s="210"/>
      <c r="Z1717" s="210"/>
      <c r="AA1717" s="210"/>
      <c r="AB1717" s="210"/>
      <c r="AC1717" s="214">
        <v>190.8</v>
      </c>
      <c r="AD1717" s="214"/>
    </row>
    <row r="1718" spans="1:30">
      <c r="C1718" s="63" t="s">
        <v>1</v>
      </c>
      <c r="G1718" s="63" t="s">
        <v>1</v>
      </c>
      <c r="K1718" s="63" t="s">
        <v>1</v>
      </c>
      <c r="O1718" s="210" t="s">
        <v>1536</v>
      </c>
      <c r="P1718" s="210"/>
      <c r="Q1718" s="210"/>
      <c r="R1718" s="210"/>
      <c r="S1718" s="210"/>
      <c r="T1718" s="210"/>
      <c r="U1718" s="210"/>
      <c r="V1718" s="210"/>
      <c r="W1718" s="210"/>
      <c r="X1718" s="210"/>
      <c r="Y1718" s="210"/>
      <c r="Z1718" s="210"/>
      <c r="AA1718" s="210"/>
      <c r="AB1718" s="210"/>
      <c r="AC1718" s="214">
        <v>101.98</v>
      </c>
      <c r="AD1718" s="214"/>
    </row>
    <row r="1719" spans="1:30">
      <c r="C1719" s="63" t="s">
        <v>1</v>
      </c>
      <c r="G1719" s="63" t="s">
        <v>1</v>
      </c>
      <c r="K1719" s="63" t="s">
        <v>1</v>
      </c>
      <c r="O1719" s="210" t="s">
        <v>1536</v>
      </c>
      <c r="P1719" s="210"/>
      <c r="Q1719" s="210"/>
      <c r="R1719" s="210"/>
      <c r="S1719" s="210"/>
      <c r="T1719" s="210"/>
      <c r="U1719" s="210"/>
      <c r="V1719" s="210"/>
      <c r="W1719" s="210"/>
      <c r="X1719" s="210"/>
      <c r="Y1719" s="210"/>
      <c r="Z1719" s="210"/>
      <c r="AA1719" s="210"/>
      <c r="AB1719" s="210"/>
      <c r="AC1719" s="214">
        <v>305.94</v>
      </c>
      <c r="AD1719" s="214"/>
    </row>
    <row r="1720" spans="1:30">
      <c r="C1720" s="63" t="s">
        <v>1</v>
      </c>
      <c r="G1720" s="63" t="s">
        <v>1</v>
      </c>
      <c r="K1720" s="63" t="s">
        <v>1</v>
      </c>
      <c r="O1720" s="210" t="s">
        <v>1537</v>
      </c>
      <c r="P1720" s="210"/>
      <c r="Q1720" s="210"/>
      <c r="R1720" s="210"/>
      <c r="S1720" s="210"/>
      <c r="T1720" s="210"/>
      <c r="U1720" s="210"/>
      <c r="V1720" s="210"/>
      <c r="W1720" s="210"/>
      <c r="X1720" s="210"/>
      <c r="Y1720" s="210"/>
      <c r="Z1720" s="210"/>
      <c r="AA1720" s="210"/>
      <c r="AB1720" s="210"/>
      <c r="AC1720" s="214">
        <v>385.3</v>
      </c>
      <c r="AD1720" s="214"/>
    </row>
    <row r="1721" spans="1:30">
      <c r="C1721" s="63" t="s">
        <v>1</v>
      </c>
      <c r="G1721" s="63" t="s">
        <v>1</v>
      </c>
      <c r="K1721" s="63" t="s">
        <v>1</v>
      </c>
      <c r="O1721" s="210" t="s">
        <v>1535</v>
      </c>
      <c r="P1721" s="210"/>
      <c r="Q1721" s="210"/>
      <c r="R1721" s="210"/>
      <c r="S1721" s="210"/>
      <c r="T1721" s="210"/>
      <c r="U1721" s="210"/>
      <c r="V1721" s="210"/>
      <c r="W1721" s="210"/>
      <c r="X1721" s="210"/>
      <c r="Y1721" s="210"/>
      <c r="Z1721" s="210"/>
      <c r="AA1721" s="210"/>
      <c r="AB1721" s="210"/>
      <c r="AC1721" s="214">
        <v>19.079999999999998</v>
      </c>
      <c r="AD1721" s="214"/>
    </row>
    <row r="1722" spans="1:30" ht="6" customHeight="1"/>
    <row r="1723" spans="1:30" ht="16.5" customHeight="1">
      <c r="A1723" s="195" t="s">
        <v>1538</v>
      </c>
      <c r="B1723" s="195"/>
      <c r="C1723" s="195"/>
      <c r="D1723" s="195"/>
      <c r="E1723" s="195"/>
      <c r="F1723" s="195"/>
      <c r="G1723" s="195"/>
      <c r="H1723" s="195"/>
      <c r="I1723" s="195"/>
      <c r="J1723" s="195"/>
      <c r="K1723" s="195"/>
      <c r="L1723" s="195"/>
      <c r="M1723" s="195"/>
      <c r="N1723" s="195"/>
      <c r="O1723" s="195"/>
      <c r="P1723" s="195"/>
      <c r="Q1723" s="195"/>
      <c r="R1723" s="195"/>
      <c r="S1723" s="195"/>
      <c r="U1723" s="63" t="s">
        <v>1</v>
      </c>
      <c r="W1723" s="63" t="s">
        <v>1</v>
      </c>
      <c r="Y1723" s="207" t="s">
        <v>895</v>
      </c>
      <c r="Z1723" s="207"/>
      <c r="AC1723" s="208">
        <v>172810.17</v>
      </c>
      <c r="AD1723" s="208"/>
    </row>
    <row r="1724" spans="1:30" ht="6.75" customHeight="1"/>
    <row r="1725" spans="1:30" ht="14.25" customHeight="1">
      <c r="A1725" s="211" t="s">
        <v>1539</v>
      </c>
      <c r="B1725" s="211"/>
      <c r="C1725" s="211"/>
      <c r="D1725" s="211"/>
      <c r="E1725" s="211"/>
      <c r="F1725" s="211"/>
      <c r="G1725" s="211"/>
      <c r="H1725" s="211"/>
      <c r="I1725" s="211"/>
      <c r="J1725" s="211"/>
      <c r="K1725" s="211"/>
      <c r="L1725" s="211"/>
      <c r="M1725" s="211"/>
      <c r="N1725" s="211"/>
      <c r="O1725" s="211"/>
    </row>
    <row r="1726" spans="1:30">
      <c r="B1726" s="212" t="s">
        <v>39</v>
      </c>
      <c r="C1726" s="212"/>
      <c r="D1726" s="212"/>
      <c r="F1726" s="212" t="s">
        <v>40</v>
      </c>
      <c r="G1726" s="212"/>
      <c r="H1726" s="212"/>
      <c r="I1726" s="212"/>
      <c r="J1726" s="212" t="s">
        <v>41</v>
      </c>
      <c r="K1726" s="212"/>
      <c r="L1726" s="212"/>
      <c r="N1726" s="212" t="s">
        <v>42</v>
      </c>
      <c r="O1726" s="212"/>
      <c r="P1726" s="212"/>
      <c r="Q1726" s="212"/>
      <c r="R1726" s="212"/>
      <c r="S1726" s="212"/>
      <c r="T1726" s="212"/>
      <c r="U1726" s="212"/>
      <c r="V1726" s="212"/>
      <c r="W1726" s="212"/>
      <c r="X1726" s="212"/>
      <c r="Y1726" s="212"/>
      <c r="Z1726" s="212"/>
      <c r="AA1726" s="212"/>
      <c r="AC1726" s="213" t="s">
        <v>43</v>
      </c>
      <c r="AD1726" s="213"/>
    </row>
    <row r="1727" spans="1:30">
      <c r="B1727" s="197" t="s">
        <v>716</v>
      </c>
      <c r="C1727" s="197"/>
      <c r="D1727" s="197"/>
      <c r="F1727" s="197" t="s">
        <v>302</v>
      </c>
      <c r="G1727" s="197"/>
      <c r="H1727" s="197"/>
      <c r="I1727" s="197"/>
      <c r="J1727" s="197" t="s">
        <v>548</v>
      </c>
      <c r="K1727" s="197"/>
      <c r="L1727" s="197"/>
      <c r="N1727" s="197" t="s">
        <v>549</v>
      </c>
      <c r="O1727" s="197"/>
      <c r="P1727" s="197"/>
      <c r="Q1727" s="197"/>
      <c r="R1727" s="197"/>
      <c r="S1727" s="197"/>
      <c r="T1727" s="197"/>
      <c r="U1727" s="197"/>
      <c r="V1727" s="197"/>
      <c r="W1727" s="197"/>
      <c r="X1727" s="197"/>
      <c r="Y1727" s="197"/>
      <c r="Z1727" s="197"/>
      <c r="AA1727" s="197"/>
      <c r="AC1727" s="209">
        <v>177.2</v>
      </c>
      <c r="AD1727" s="209"/>
    </row>
    <row r="1728" spans="1:30">
      <c r="C1728" s="63" t="s">
        <v>1</v>
      </c>
      <c r="G1728" s="63" t="s">
        <v>1</v>
      </c>
      <c r="K1728" s="63" t="s">
        <v>1</v>
      </c>
      <c r="O1728" s="210" t="s">
        <v>1540</v>
      </c>
      <c r="P1728" s="210"/>
      <c r="Q1728" s="210"/>
      <c r="R1728" s="210"/>
      <c r="S1728" s="210"/>
      <c r="T1728" s="210"/>
      <c r="U1728" s="210"/>
      <c r="V1728" s="210"/>
      <c r="W1728" s="210"/>
      <c r="X1728" s="210"/>
      <c r="Y1728" s="210"/>
      <c r="Z1728" s="210"/>
      <c r="AA1728" s="210"/>
      <c r="AB1728" s="210"/>
      <c r="AC1728" s="214">
        <v>113.92</v>
      </c>
      <c r="AD1728" s="214"/>
    </row>
    <row r="1729" spans="2:30">
      <c r="C1729" s="63" t="s">
        <v>1</v>
      </c>
      <c r="G1729" s="63" t="s">
        <v>1</v>
      </c>
      <c r="K1729" s="63" t="s">
        <v>1</v>
      </c>
      <c r="O1729" s="210" t="s">
        <v>1541</v>
      </c>
      <c r="P1729" s="210"/>
      <c r="Q1729" s="210"/>
      <c r="R1729" s="210"/>
      <c r="S1729" s="210"/>
      <c r="T1729" s="210"/>
      <c r="U1729" s="210"/>
      <c r="V1729" s="210"/>
      <c r="W1729" s="210"/>
      <c r="X1729" s="210"/>
      <c r="Y1729" s="210"/>
      <c r="Z1729" s="210"/>
      <c r="AA1729" s="210"/>
      <c r="AB1729" s="210"/>
      <c r="AC1729" s="214">
        <v>20.100000000000001</v>
      </c>
      <c r="AD1729" s="214"/>
    </row>
    <row r="1730" spans="2:30">
      <c r="C1730" s="63" t="s">
        <v>1</v>
      </c>
      <c r="G1730" s="63" t="s">
        <v>1</v>
      </c>
      <c r="K1730" s="63" t="s">
        <v>1</v>
      </c>
      <c r="O1730" s="210" t="s">
        <v>1542</v>
      </c>
      <c r="P1730" s="210"/>
      <c r="Q1730" s="210"/>
      <c r="R1730" s="210"/>
      <c r="S1730" s="210"/>
      <c r="T1730" s="210"/>
      <c r="U1730" s="210"/>
      <c r="V1730" s="210"/>
      <c r="W1730" s="210"/>
      <c r="X1730" s="210"/>
      <c r="Y1730" s="210"/>
      <c r="Z1730" s="210"/>
      <c r="AA1730" s="210"/>
      <c r="AB1730" s="210"/>
      <c r="AC1730" s="214">
        <v>43.18</v>
      </c>
      <c r="AD1730" s="214"/>
    </row>
    <row r="1731" spans="2:30">
      <c r="B1731" s="197" t="s">
        <v>775</v>
      </c>
      <c r="C1731" s="197"/>
      <c r="D1731" s="197"/>
      <c r="F1731" s="197" t="s">
        <v>405</v>
      </c>
      <c r="G1731" s="197"/>
      <c r="H1731" s="197"/>
      <c r="I1731" s="197"/>
      <c r="J1731" s="197" t="s">
        <v>548</v>
      </c>
      <c r="K1731" s="197"/>
      <c r="L1731" s="197"/>
      <c r="N1731" s="197" t="s">
        <v>549</v>
      </c>
      <c r="O1731" s="197"/>
      <c r="P1731" s="197"/>
      <c r="Q1731" s="197"/>
      <c r="R1731" s="197"/>
      <c r="S1731" s="197"/>
      <c r="T1731" s="197"/>
      <c r="U1731" s="197"/>
      <c r="V1731" s="197"/>
      <c r="W1731" s="197"/>
      <c r="X1731" s="197"/>
      <c r="Y1731" s="197"/>
      <c r="Z1731" s="197"/>
      <c r="AA1731" s="197"/>
      <c r="AC1731" s="209">
        <v>1987.66</v>
      </c>
      <c r="AD1731" s="209"/>
    </row>
    <row r="1732" spans="2:30">
      <c r="C1732" s="63" t="s">
        <v>1</v>
      </c>
      <c r="G1732" s="63" t="s">
        <v>1</v>
      </c>
      <c r="K1732" s="63" t="s">
        <v>1</v>
      </c>
      <c r="O1732" s="210" t="s">
        <v>1543</v>
      </c>
      <c r="P1732" s="210"/>
      <c r="Q1732" s="210"/>
      <c r="R1732" s="210"/>
      <c r="S1732" s="210"/>
      <c r="T1732" s="210"/>
      <c r="U1732" s="210"/>
      <c r="V1732" s="210"/>
      <c r="W1732" s="210"/>
      <c r="X1732" s="210"/>
      <c r="Y1732" s="210"/>
      <c r="Z1732" s="210"/>
      <c r="AA1732" s="210"/>
      <c r="AB1732" s="210"/>
      <c r="AC1732" s="214">
        <v>196.19</v>
      </c>
      <c r="AD1732" s="214"/>
    </row>
    <row r="1733" spans="2:30">
      <c r="C1733" s="63" t="s">
        <v>1</v>
      </c>
      <c r="G1733" s="63" t="s">
        <v>1</v>
      </c>
      <c r="K1733" s="63" t="s">
        <v>1</v>
      </c>
      <c r="O1733" s="210" t="s">
        <v>1544</v>
      </c>
      <c r="P1733" s="210"/>
      <c r="Q1733" s="210"/>
      <c r="R1733" s="210"/>
      <c r="S1733" s="210"/>
      <c r="T1733" s="210"/>
      <c r="U1733" s="210"/>
      <c r="V1733" s="210"/>
      <c r="W1733" s="210"/>
      <c r="X1733" s="210"/>
      <c r="Y1733" s="210"/>
      <c r="Z1733" s="210"/>
      <c r="AA1733" s="210"/>
      <c r="AB1733" s="210"/>
      <c r="AC1733" s="214">
        <v>19.22</v>
      </c>
      <c r="AD1733" s="214"/>
    </row>
    <row r="1734" spans="2:30">
      <c r="C1734" s="63" t="s">
        <v>1</v>
      </c>
      <c r="G1734" s="63" t="s">
        <v>1</v>
      </c>
      <c r="K1734" s="63" t="s">
        <v>1</v>
      </c>
      <c r="O1734" s="210" t="s">
        <v>1545</v>
      </c>
      <c r="P1734" s="210"/>
      <c r="Q1734" s="210"/>
      <c r="R1734" s="210"/>
      <c r="S1734" s="210"/>
      <c r="T1734" s="210"/>
      <c r="U1734" s="210"/>
      <c r="V1734" s="210"/>
      <c r="W1734" s="210"/>
      <c r="X1734" s="210"/>
      <c r="Y1734" s="210"/>
      <c r="Z1734" s="210"/>
      <c r="AA1734" s="210"/>
      <c r="AB1734" s="210"/>
      <c r="AC1734" s="214">
        <v>12.99</v>
      </c>
      <c r="AD1734" s="214"/>
    </row>
    <row r="1735" spans="2:30">
      <c r="C1735" s="63" t="s">
        <v>1</v>
      </c>
      <c r="G1735" s="63" t="s">
        <v>1</v>
      </c>
      <c r="K1735" s="63" t="s">
        <v>1</v>
      </c>
      <c r="O1735" s="210" t="s">
        <v>1546</v>
      </c>
      <c r="P1735" s="210"/>
      <c r="Q1735" s="210"/>
      <c r="R1735" s="210"/>
      <c r="S1735" s="210"/>
      <c r="T1735" s="210"/>
      <c r="U1735" s="210"/>
      <c r="V1735" s="210"/>
      <c r="W1735" s="210"/>
      <c r="X1735" s="210"/>
      <c r="Y1735" s="210"/>
      <c r="Z1735" s="210"/>
      <c r="AA1735" s="210"/>
      <c r="AB1735" s="210"/>
      <c r="AC1735" s="214">
        <v>19.22</v>
      </c>
      <c r="AD1735" s="214"/>
    </row>
    <row r="1736" spans="2:30">
      <c r="C1736" s="63" t="s">
        <v>1</v>
      </c>
      <c r="G1736" s="63" t="s">
        <v>1</v>
      </c>
      <c r="K1736" s="63" t="s">
        <v>1</v>
      </c>
      <c r="O1736" s="210" t="s">
        <v>1547</v>
      </c>
      <c r="P1736" s="210"/>
      <c r="Q1736" s="210"/>
      <c r="R1736" s="210"/>
      <c r="S1736" s="210"/>
      <c r="T1736" s="210"/>
      <c r="U1736" s="210"/>
      <c r="V1736" s="210"/>
      <c r="W1736" s="210"/>
      <c r="X1736" s="210"/>
      <c r="Y1736" s="210"/>
      <c r="Z1736" s="210"/>
      <c r="AA1736" s="210"/>
      <c r="AB1736" s="210"/>
      <c r="AC1736" s="214">
        <v>37.76</v>
      </c>
      <c r="AD1736" s="214"/>
    </row>
    <row r="1737" spans="2:30">
      <c r="C1737" s="63" t="s">
        <v>1</v>
      </c>
      <c r="G1737" s="63" t="s">
        <v>1</v>
      </c>
      <c r="K1737" s="63" t="s">
        <v>1</v>
      </c>
      <c r="O1737" s="210" t="s">
        <v>1548</v>
      </c>
      <c r="P1737" s="210"/>
      <c r="Q1737" s="210"/>
      <c r="R1737" s="210"/>
      <c r="S1737" s="210"/>
      <c r="T1737" s="210"/>
      <c r="U1737" s="210"/>
      <c r="V1737" s="210"/>
      <c r="W1737" s="210"/>
      <c r="X1737" s="210"/>
      <c r="Y1737" s="210"/>
      <c r="Z1737" s="210"/>
      <c r="AA1737" s="210"/>
      <c r="AB1737" s="210"/>
      <c r="AC1737" s="214">
        <v>80.89</v>
      </c>
      <c r="AD1737" s="214"/>
    </row>
    <row r="1738" spans="2:30">
      <c r="C1738" s="63" t="s">
        <v>1</v>
      </c>
      <c r="G1738" s="63" t="s">
        <v>1</v>
      </c>
      <c r="K1738" s="63" t="s">
        <v>1</v>
      </c>
      <c r="O1738" s="210" t="s">
        <v>1549</v>
      </c>
      <c r="P1738" s="210"/>
      <c r="Q1738" s="210"/>
      <c r="R1738" s="210"/>
      <c r="S1738" s="210"/>
      <c r="T1738" s="210"/>
      <c r="U1738" s="210"/>
      <c r="V1738" s="210"/>
      <c r="W1738" s="210"/>
      <c r="X1738" s="210"/>
      <c r="Y1738" s="210"/>
      <c r="Z1738" s="210"/>
      <c r="AA1738" s="210"/>
      <c r="AB1738" s="210"/>
      <c r="AC1738" s="214">
        <v>68</v>
      </c>
      <c r="AD1738" s="214"/>
    </row>
    <row r="1739" spans="2:30">
      <c r="C1739" s="63" t="s">
        <v>1</v>
      </c>
      <c r="G1739" s="63" t="s">
        <v>1</v>
      </c>
      <c r="K1739" s="63" t="s">
        <v>1</v>
      </c>
      <c r="O1739" s="210" t="s">
        <v>1550</v>
      </c>
      <c r="P1739" s="210"/>
      <c r="Q1739" s="210"/>
      <c r="R1739" s="210"/>
      <c r="S1739" s="210"/>
      <c r="T1739" s="210"/>
      <c r="U1739" s="210"/>
      <c r="V1739" s="210"/>
      <c r="W1739" s="210"/>
      <c r="X1739" s="210"/>
      <c r="Y1739" s="210"/>
      <c r="Z1739" s="210"/>
      <c r="AA1739" s="210"/>
      <c r="AB1739" s="210"/>
      <c r="AC1739" s="214">
        <v>23.14</v>
      </c>
      <c r="AD1739" s="214"/>
    </row>
    <row r="1740" spans="2:30">
      <c r="C1740" s="63" t="s">
        <v>1</v>
      </c>
      <c r="G1740" s="63" t="s">
        <v>1</v>
      </c>
      <c r="K1740" s="63" t="s">
        <v>1</v>
      </c>
      <c r="O1740" s="210" t="s">
        <v>1551</v>
      </c>
      <c r="P1740" s="210"/>
      <c r="Q1740" s="210"/>
      <c r="R1740" s="210"/>
      <c r="S1740" s="210"/>
      <c r="T1740" s="210"/>
      <c r="U1740" s="210"/>
      <c r="V1740" s="210"/>
      <c r="W1740" s="210"/>
      <c r="X1740" s="210"/>
      <c r="Y1740" s="210"/>
      <c r="Z1740" s="210"/>
      <c r="AA1740" s="210"/>
      <c r="AB1740" s="210"/>
      <c r="AC1740" s="214">
        <v>178.77</v>
      </c>
      <c r="AD1740" s="214"/>
    </row>
    <row r="1741" spans="2:30">
      <c r="C1741" s="63" t="s">
        <v>1</v>
      </c>
      <c r="G1741" s="63" t="s">
        <v>1</v>
      </c>
      <c r="K1741" s="63" t="s">
        <v>1</v>
      </c>
      <c r="O1741" s="210" t="s">
        <v>1552</v>
      </c>
      <c r="P1741" s="210"/>
      <c r="Q1741" s="210"/>
      <c r="R1741" s="210"/>
      <c r="S1741" s="210"/>
      <c r="T1741" s="210"/>
      <c r="U1741" s="210"/>
      <c r="V1741" s="210"/>
      <c r="W1741" s="210"/>
      <c r="X1741" s="210"/>
      <c r="Y1741" s="210"/>
      <c r="Z1741" s="210"/>
      <c r="AA1741" s="210"/>
      <c r="AB1741" s="210"/>
      <c r="AC1741" s="214">
        <v>81.099999999999994</v>
      </c>
      <c r="AD1741" s="214"/>
    </row>
    <row r="1742" spans="2:30">
      <c r="C1742" s="63" t="s">
        <v>1</v>
      </c>
      <c r="G1742" s="63" t="s">
        <v>1</v>
      </c>
      <c r="K1742" s="63" t="s">
        <v>1</v>
      </c>
      <c r="O1742" s="210" t="s">
        <v>1553</v>
      </c>
      <c r="P1742" s="210"/>
      <c r="Q1742" s="210"/>
      <c r="R1742" s="210"/>
      <c r="S1742" s="210"/>
      <c r="T1742" s="210"/>
      <c r="U1742" s="210"/>
      <c r="V1742" s="210"/>
      <c r="W1742" s="210"/>
      <c r="X1742" s="210"/>
      <c r="Y1742" s="210"/>
      <c r="Z1742" s="210"/>
      <c r="AA1742" s="210"/>
      <c r="AB1742" s="210"/>
      <c r="AC1742" s="214">
        <v>97.36</v>
      </c>
      <c r="AD1742" s="214"/>
    </row>
    <row r="1743" spans="2:30">
      <c r="C1743" s="63" t="s">
        <v>1</v>
      </c>
      <c r="G1743" s="63" t="s">
        <v>1</v>
      </c>
      <c r="K1743" s="63" t="s">
        <v>1</v>
      </c>
      <c r="O1743" s="210" t="s">
        <v>1554</v>
      </c>
      <c r="P1743" s="210"/>
      <c r="Q1743" s="210"/>
      <c r="R1743" s="210"/>
      <c r="S1743" s="210"/>
      <c r="T1743" s="210"/>
      <c r="U1743" s="210"/>
      <c r="V1743" s="210"/>
      <c r="W1743" s="210"/>
      <c r="X1743" s="210"/>
      <c r="Y1743" s="210"/>
      <c r="Z1743" s="210"/>
      <c r="AA1743" s="210"/>
      <c r="AB1743" s="210"/>
      <c r="AC1743" s="214">
        <v>36.46</v>
      </c>
      <c r="AD1743" s="214"/>
    </row>
    <row r="1744" spans="2:30">
      <c r="C1744" s="63" t="s">
        <v>1</v>
      </c>
      <c r="G1744" s="63" t="s">
        <v>1</v>
      </c>
      <c r="K1744" s="63" t="s">
        <v>1</v>
      </c>
      <c r="O1744" s="210" t="s">
        <v>1555</v>
      </c>
      <c r="P1744" s="210"/>
      <c r="Q1744" s="210"/>
      <c r="R1744" s="210"/>
      <c r="S1744" s="210"/>
      <c r="T1744" s="210"/>
      <c r="U1744" s="210"/>
      <c r="V1744" s="210"/>
      <c r="W1744" s="210"/>
      <c r="X1744" s="210"/>
      <c r="Y1744" s="210"/>
      <c r="Z1744" s="210"/>
      <c r="AA1744" s="210"/>
      <c r="AB1744" s="210"/>
      <c r="AC1744" s="214">
        <v>151.26</v>
      </c>
      <c r="AD1744" s="214"/>
    </row>
    <row r="1745" spans="1:30">
      <c r="C1745" s="63" t="s">
        <v>1</v>
      </c>
      <c r="G1745" s="63" t="s">
        <v>1</v>
      </c>
      <c r="K1745" s="63" t="s">
        <v>1</v>
      </c>
      <c r="O1745" s="210" t="s">
        <v>1556</v>
      </c>
      <c r="P1745" s="210"/>
      <c r="Q1745" s="210"/>
      <c r="R1745" s="210"/>
      <c r="S1745" s="210"/>
      <c r="T1745" s="210"/>
      <c r="U1745" s="210"/>
      <c r="V1745" s="210"/>
      <c r="W1745" s="210"/>
      <c r="X1745" s="210"/>
      <c r="Y1745" s="210"/>
      <c r="Z1745" s="210"/>
      <c r="AA1745" s="210"/>
      <c r="AB1745" s="210"/>
      <c r="AC1745" s="214">
        <v>870</v>
      </c>
      <c r="AD1745" s="214"/>
    </row>
    <row r="1746" spans="1:30">
      <c r="C1746" s="63" t="s">
        <v>1</v>
      </c>
      <c r="G1746" s="63" t="s">
        <v>1</v>
      </c>
      <c r="K1746" s="63" t="s">
        <v>1</v>
      </c>
      <c r="O1746" s="210" t="s">
        <v>1557</v>
      </c>
      <c r="P1746" s="210"/>
      <c r="Q1746" s="210"/>
      <c r="R1746" s="210"/>
      <c r="S1746" s="210"/>
      <c r="T1746" s="210"/>
      <c r="U1746" s="210"/>
      <c r="V1746" s="210"/>
      <c r="W1746" s="210"/>
      <c r="X1746" s="210"/>
      <c r="Y1746" s="210"/>
      <c r="Z1746" s="210"/>
      <c r="AA1746" s="210"/>
      <c r="AB1746" s="210"/>
      <c r="AC1746" s="214">
        <v>27.27</v>
      </c>
      <c r="AD1746" s="214"/>
    </row>
    <row r="1747" spans="1:30">
      <c r="C1747" s="63" t="s">
        <v>1</v>
      </c>
      <c r="G1747" s="63" t="s">
        <v>1</v>
      </c>
      <c r="K1747" s="63" t="s">
        <v>1</v>
      </c>
      <c r="O1747" s="210" t="s">
        <v>1558</v>
      </c>
      <c r="P1747" s="210"/>
      <c r="Q1747" s="210"/>
      <c r="R1747" s="210"/>
      <c r="S1747" s="210"/>
      <c r="T1747" s="210"/>
      <c r="U1747" s="210"/>
      <c r="V1747" s="210"/>
      <c r="W1747" s="210"/>
      <c r="X1747" s="210"/>
      <c r="Y1747" s="210"/>
      <c r="Z1747" s="210"/>
      <c r="AA1747" s="210"/>
      <c r="AB1747" s="210"/>
      <c r="AC1747" s="214">
        <v>44.15</v>
      </c>
      <c r="AD1747" s="214"/>
    </row>
    <row r="1748" spans="1:30">
      <c r="C1748" s="63" t="s">
        <v>1</v>
      </c>
      <c r="G1748" s="63" t="s">
        <v>1</v>
      </c>
      <c r="K1748" s="63" t="s">
        <v>1</v>
      </c>
      <c r="O1748" s="210" t="s">
        <v>1559</v>
      </c>
      <c r="P1748" s="210"/>
      <c r="Q1748" s="210"/>
      <c r="R1748" s="210"/>
      <c r="S1748" s="210"/>
      <c r="T1748" s="210"/>
      <c r="U1748" s="210"/>
      <c r="V1748" s="210"/>
      <c r="W1748" s="210"/>
      <c r="X1748" s="210"/>
      <c r="Y1748" s="210"/>
      <c r="Z1748" s="210"/>
      <c r="AA1748" s="210"/>
      <c r="AB1748" s="210"/>
      <c r="AC1748" s="214">
        <v>20.9</v>
      </c>
      <c r="AD1748" s="214"/>
    </row>
    <row r="1749" spans="1:30">
      <c r="C1749" s="63" t="s">
        <v>1</v>
      </c>
      <c r="G1749" s="63" t="s">
        <v>1</v>
      </c>
      <c r="K1749" s="63" t="s">
        <v>1</v>
      </c>
      <c r="O1749" s="210" t="s">
        <v>1560</v>
      </c>
      <c r="P1749" s="210"/>
      <c r="Q1749" s="210"/>
      <c r="R1749" s="210"/>
      <c r="S1749" s="210"/>
      <c r="T1749" s="210"/>
      <c r="U1749" s="210"/>
      <c r="V1749" s="210"/>
      <c r="W1749" s="210"/>
      <c r="X1749" s="210"/>
      <c r="Y1749" s="210"/>
      <c r="Z1749" s="210"/>
      <c r="AA1749" s="210"/>
      <c r="AB1749" s="210"/>
      <c r="AC1749" s="214">
        <v>22.98</v>
      </c>
      <c r="AD1749" s="214"/>
    </row>
    <row r="1750" spans="1:30" ht="6" customHeight="1"/>
    <row r="1751" spans="1:30" ht="16.5" customHeight="1">
      <c r="A1751" s="195" t="s">
        <v>1561</v>
      </c>
      <c r="B1751" s="195"/>
      <c r="C1751" s="195"/>
      <c r="D1751" s="195"/>
      <c r="E1751" s="195"/>
      <c r="F1751" s="195"/>
      <c r="G1751" s="195"/>
      <c r="H1751" s="195"/>
      <c r="I1751" s="195"/>
      <c r="J1751" s="195"/>
      <c r="K1751" s="195"/>
      <c r="L1751" s="195"/>
      <c r="M1751" s="195"/>
      <c r="N1751" s="195"/>
      <c r="O1751" s="195"/>
      <c r="P1751" s="195"/>
      <c r="Q1751" s="195"/>
      <c r="R1751" s="195"/>
      <c r="S1751" s="195"/>
      <c r="U1751" s="63" t="s">
        <v>1</v>
      </c>
      <c r="W1751" s="63" t="s">
        <v>1</v>
      </c>
      <c r="Y1751" s="207" t="s">
        <v>895</v>
      </c>
      <c r="Z1751" s="207"/>
      <c r="AC1751" s="208">
        <v>2164.86</v>
      </c>
      <c r="AD1751" s="208"/>
    </row>
    <row r="1752" spans="1:30" ht="6.75" customHeight="1"/>
    <row r="1753" spans="1:30" ht="14.25" customHeight="1">
      <c r="A1753" s="211" t="s">
        <v>1562</v>
      </c>
      <c r="B1753" s="211"/>
      <c r="C1753" s="211"/>
      <c r="D1753" s="211"/>
      <c r="E1753" s="211"/>
      <c r="F1753" s="211"/>
      <c r="G1753" s="211"/>
      <c r="H1753" s="211"/>
      <c r="I1753" s="211"/>
      <c r="J1753" s="211"/>
      <c r="K1753" s="211"/>
      <c r="L1753" s="211"/>
      <c r="M1753" s="211"/>
      <c r="N1753" s="211"/>
      <c r="O1753" s="211"/>
    </row>
    <row r="1754" spans="1:30">
      <c r="B1754" s="212" t="s">
        <v>39</v>
      </c>
      <c r="C1754" s="212"/>
      <c r="D1754" s="212"/>
      <c r="F1754" s="212" t="s">
        <v>40</v>
      </c>
      <c r="G1754" s="212"/>
      <c r="H1754" s="212"/>
      <c r="I1754" s="212"/>
      <c r="J1754" s="212" t="s">
        <v>41</v>
      </c>
      <c r="K1754" s="212"/>
      <c r="L1754" s="212"/>
      <c r="N1754" s="212" t="s">
        <v>42</v>
      </c>
      <c r="O1754" s="212"/>
      <c r="P1754" s="212"/>
      <c r="Q1754" s="212"/>
      <c r="R1754" s="212"/>
      <c r="S1754" s="212"/>
      <c r="T1754" s="212"/>
      <c r="U1754" s="212"/>
      <c r="V1754" s="212"/>
      <c r="W1754" s="212"/>
      <c r="X1754" s="212"/>
      <c r="Y1754" s="212"/>
      <c r="Z1754" s="212"/>
      <c r="AA1754" s="212"/>
      <c r="AC1754" s="213" t="s">
        <v>43</v>
      </c>
      <c r="AD1754" s="213"/>
    </row>
    <row r="1755" spans="1:30" ht="21.75" customHeight="1"/>
    <row r="1756" spans="1:30" ht="12" customHeight="1"/>
    <row r="1757" spans="1:30" ht="13.5" customHeight="1">
      <c r="A1757" s="195" t="s">
        <v>115</v>
      </c>
      <c r="B1757" s="195"/>
      <c r="C1757" s="195"/>
      <c r="D1757" s="195"/>
      <c r="E1757" s="195"/>
      <c r="F1757" s="195"/>
      <c r="G1757" s="195"/>
      <c r="H1757" s="195"/>
      <c r="I1757" s="195"/>
      <c r="J1757" s="195"/>
      <c r="K1757" s="195"/>
      <c r="L1757" s="195"/>
      <c r="M1757" s="195"/>
      <c r="R1757" s="196" t="s">
        <v>1563</v>
      </c>
      <c r="S1757" s="196"/>
      <c r="T1757" s="196"/>
      <c r="U1757" s="196"/>
      <c r="V1757" s="196"/>
      <c r="W1757" s="196"/>
      <c r="X1757" s="196"/>
      <c r="Y1757" s="196"/>
      <c r="Z1757" s="196"/>
      <c r="AA1757" s="196"/>
      <c r="AB1757" s="196"/>
      <c r="AC1757" s="196"/>
      <c r="AD1757" s="196"/>
    </row>
    <row r="1758" spans="1:30" ht="25.5" customHeight="1">
      <c r="C1758" s="201" t="s">
        <v>35</v>
      </c>
      <c r="D1758" s="201"/>
      <c r="E1758" s="201"/>
      <c r="F1758" s="201"/>
      <c r="G1758" s="201"/>
      <c r="H1758" s="201"/>
      <c r="I1758" s="201"/>
      <c r="J1758" s="201"/>
      <c r="K1758" s="201"/>
      <c r="L1758" s="201"/>
      <c r="M1758" s="201"/>
      <c r="N1758" s="201"/>
      <c r="O1758" s="201"/>
      <c r="P1758" s="201"/>
      <c r="Q1758" s="201"/>
      <c r="R1758" s="201"/>
      <c r="S1758" s="201"/>
      <c r="T1758" s="201"/>
      <c r="U1758" s="201"/>
      <c r="V1758" s="201"/>
      <c r="W1758" s="201"/>
      <c r="X1758" s="201"/>
      <c r="Y1758" s="201"/>
      <c r="Z1758" s="201"/>
      <c r="AA1758" s="201"/>
      <c r="AB1758" s="201"/>
      <c r="AC1758" s="201"/>
    </row>
    <row r="1759" spans="1:30" ht="7.5" customHeight="1"/>
    <row r="1760" spans="1:30" ht="18.75" customHeight="1">
      <c r="I1760" s="215" t="s">
        <v>36</v>
      </c>
      <c r="J1760" s="215"/>
      <c r="K1760" s="215"/>
      <c r="L1760" s="215"/>
      <c r="M1760" s="215"/>
      <c r="N1760" s="215"/>
      <c r="O1760" s="215"/>
      <c r="P1760" s="215"/>
      <c r="S1760" s="216" t="s">
        <v>37</v>
      </c>
      <c r="T1760" s="216"/>
      <c r="U1760" s="216"/>
      <c r="V1760" s="216"/>
      <c r="W1760" s="216"/>
      <c r="X1760" s="216"/>
      <c r="Y1760" s="216"/>
    </row>
    <row r="1761" spans="1:30" ht="6.75" customHeight="1"/>
    <row r="1762" spans="1:30" ht="14.25" customHeight="1">
      <c r="A1762" s="211" t="s">
        <v>1562</v>
      </c>
      <c r="B1762" s="211"/>
      <c r="C1762" s="211"/>
      <c r="D1762" s="211"/>
      <c r="E1762" s="211"/>
      <c r="F1762" s="211"/>
      <c r="G1762" s="211"/>
      <c r="H1762" s="211"/>
      <c r="I1762" s="211"/>
      <c r="J1762" s="211"/>
      <c r="K1762" s="211"/>
      <c r="L1762" s="211"/>
      <c r="M1762" s="211"/>
      <c r="N1762" s="211"/>
      <c r="O1762" s="211"/>
    </row>
    <row r="1763" spans="1:30">
      <c r="B1763" s="212" t="s">
        <v>39</v>
      </c>
      <c r="C1763" s="212"/>
      <c r="D1763" s="212"/>
      <c r="F1763" s="212" t="s">
        <v>40</v>
      </c>
      <c r="G1763" s="212"/>
      <c r="H1763" s="212"/>
      <c r="I1763" s="212"/>
      <c r="J1763" s="212" t="s">
        <v>41</v>
      </c>
      <c r="K1763" s="212"/>
      <c r="L1763" s="212"/>
      <c r="N1763" s="212" t="s">
        <v>42</v>
      </c>
      <c r="O1763" s="212"/>
      <c r="P1763" s="212"/>
      <c r="Q1763" s="212"/>
      <c r="R1763" s="212"/>
      <c r="S1763" s="212"/>
      <c r="T1763" s="212"/>
      <c r="U1763" s="212"/>
      <c r="V1763" s="212"/>
      <c r="W1763" s="212"/>
      <c r="X1763" s="212"/>
      <c r="Y1763" s="212"/>
      <c r="Z1763" s="212"/>
      <c r="AA1763" s="212"/>
      <c r="AC1763" s="213" t="s">
        <v>43</v>
      </c>
      <c r="AD1763" s="213"/>
    </row>
    <row r="1764" spans="1:30">
      <c r="B1764" s="197" t="s">
        <v>716</v>
      </c>
      <c r="C1764" s="197"/>
      <c r="D1764" s="197"/>
      <c r="F1764" s="197" t="s">
        <v>302</v>
      </c>
      <c r="G1764" s="197"/>
      <c r="H1764" s="197"/>
      <c r="I1764" s="197"/>
      <c r="J1764" s="197" t="s">
        <v>548</v>
      </c>
      <c r="K1764" s="197"/>
      <c r="L1764" s="197"/>
      <c r="N1764" s="197" t="s">
        <v>549</v>
      </c>
      <c r="O1764" s="197"/>
      <c r="P1764" s="197"/>
      <c r="Q1764" s="197"/>
      <c r="R1764" s="197"/>
      <c r="S1764" s="197"/>
      <c r="T1764" s="197"/>
      <c r="U1764" s="197"/>
      <c r="V1764" s="197"/>
      <c r="W1764" s="197"/>
      <c r="X1764" s="197"/>
      <c r="Y1764" s="197"/>
      <c r="Z1764" s="197"/>
      <c r="AA1764" s="197"/>
      <c r="AC1764" s="209">
        <v>794.27</v>
      </c>
      <c r="AD1764" s="209"/>
    </row>
    <row r="1765" spans="1:30">
      <c r="C1765" s="63" t="s">
        <v>1</v>
      </c>
      <c r="G1765" s="63" t="s">
        <v>1</v>
      </c>
      <c r="K1765" s="63" t="s">
        <v>1</v>
      </c>
      <c r="O1765" s="210" t="s">
        <v>1564</v>
      </c>
      <c r="P1765" s="210"/>
      <c r="Q1765" s="210"/>
      <c r="R1765" s="210"/>
      <c r="S1765" s="210"/>
      <c r="T1765" s="210"/>
      <c r="U1765" s="210"/>
      <c r="V1765" s="210"/>
      <c r="W1765" s="210"/>
      <c r="X1765" s="210"/>
      <c r="Y1765" s="210"/>
      <c r="Z1765" s="210"/>
      <c r="AA1765" s="210"/>
      <c r="AB1765" s="210"/>
      <c r="AC1765" s="214">
        <v>139.99</v>
      </c>
      <c r="AD1765" s="214"/>
    </row>
    <row r="1766" spans="1:30">
      <c r="C1766" s="63" t="s">
        <v>1</v>
      </c>
      <c r="G1766" s="63" t="s">
        <v>1</v>
      </c>
      <c r="K1766" s="63" t="s">
        <v>1</v>
      </c>
      <c r="O1766" s="210" t="s">
        <v>1181</v>
      </c>
      <c r="P1766" s="210"/>
      <c r="Q1766" s="210"/>
      <c r="R1766" s="210"/>
      <c r="S1766" s="210"/>
      <c r="T1766" s="210"/>
      <c r="U1766" s="210"/>
      <c r="V1766" s="210"/>
      <c r="W1766" s="210"/>
      <c r="X1766" s="210"/>
      <c r="Y1766" s="210"/>
      <c r="Z1766" s="210"/>
      <c r="AA1766" s="210"/>
      <c r="AB1766" s="210"/>
      <c r="AC1766" s="214">
        <v>17.260000000000002</v>
      </c>
      <c r="AD1766" s="214"/>
    </row>
    <row r="1767" spans="1:30">
      <c r="C1767" s="63" t="s">
        <v>1</v>
      </c>
      <c r="G1767" s="63" t="s">
        <v>1</v>
      </c>
      <c r="K1767" s="63" t="s">
        <v>1</v>
      </c>
      <c r="O1767" s="210" t="s">
        <v>1172</v>
      </c>
      <c r="P1767" s="210"/>
      <c r="Q1767" s="210"/>
      <c r="R1767" s="210"/>
      <c r="S1767" s="210"/>
      <c r="T1767" s="210"/>
      <c r="U1767" s="210"/>
      <c r="V1767" s="210"/>
      <c r="W1767" s="210"/>
      <c r="X1767" s="210"/>
      <c r="Y1767" s="210"/>
      <c r="Z1767" s="210"/>
      <c r="AA1767" s="210"/>
      <c r="AB1767" s="210"/>
      <c r="AC1767" s="214">
        <v>280.99</v>
      </c>
      <c r="AD1767" s="214"/>
    </row>
    <row r="1768" spans="1:30">
      <c r="C1768" s="63" t="s">
        <v>1</v>
      </c>
      <c r="G1768" s="63" t="s">
        <v>1</v>
      </c>
      <c r="K1768" s="63" t="s">
        <v>1</v>
      </c>
      <c r="O1768" s="210" t="s">
        <v>1565</v>
      </c>
      <c r="P1768" s="210"/>
      <c r="Q1768" s="210"/>
      <c r="R1768" s="210"/>
      <c r="S1768" s="210"/>
      <c r="T1768" s="210"/>
      <c r="U1768" s="210"/>
      <c r="V1768" s="210"/>
      <c r="W1768" s="210"/>
      <c r="X1768" s="210"/>
      <c r="Y1768" s="210"/>
      <c r="Z1768" s="210"/>
      <c r="AA1768" s="210"/>
      <c r="AB1768" s="210"/>
      <c r="AC1768" s="214">
        <v>209.99</v>
      </c>
      <c r="AD1768" s="214"/>
    </row>
    <row r="1769" spans="1:30">
      <c r="C1769" s="63" t="s">
        <v>1</v>
      </c>
      <c r="G1769" s="63" t="s">
        <v>1</v>
      </c>
      <c r="K1769" s="63" t="s">
        <v>1</v>
      </c>
      <c r="O1769" s="210" t="s">
        <v>1553</v>
      </c>
      <c r="P1769" s="210"/>
      <c r="Q1769" s="210"/>
      <c r="R1769" s="210"/>
      <c r="S1769" s="210"/>
      <c r="T1769" s="210"/>
      <c r="U1769" s="210"/>
      <c r="V1769" s="210"/>
      <c r="W1769" s="210"/>
      <c r="X1769" s="210"/>
      <c r="Y1769" s="210"/>
      <c r="Z1769" s="210"/>
      <c r="AA1769" s="210"/>
      <c r="AB1769" s="210"/>
      <c r="AC1769" s="214">
        <v>146.04</v>
      </c>
      <c r="AD1769" s="214"/>
    </row>
    <row r="1770" spans="1:30" ht="6" customHeight="1"/>
    <row r="1771" spans="1:30" ht="16.5" customHeight="1">
      <c r="A1771" s="195" t="s">
        <v>1566</v>
      </c>
      <c r="B1771" s="195"/>
      <c r="C1771" s="195"/>
      <c r="D1771" s="195"/>
      <c r="E1771" s="195"/>
      <c r="F1771" s="195"/>
      <c r="G1771" s="195"/>
      <c r="H1771" s="195"/>
      <c r="I1771" s="195"/>
      <c r="J1771" s="195"/>
      <c r="K1771" s="195"/>
      <c r="L1771" s="195"/>
      <c r="M1771" s="195"/>
      <c r="N1771" s="195"/>
      <c r="O1771" s="195"/>
      <c r="P1771" s="195"/>
      <c r="Q1771" s="195"/>
      <c r="R1771" s="195"/>
      <c r="S1771" s="195"/>
      <c r="U1771" s="63" t="s">
        <v>1</v>
      </c>
      <c r="W1771" s="63" t="s">
        <v>1</v>
      </c>
      <c r="Y1771" s="207" t="s">
        <v>895</v>
      </c>
      <c r="Z1771" s="207"/>
      <c r="AC1771" s="208">
        <v>794.27</v>
      </c>
      <c r="AD1771" s="208"/>
    </row>
    <row r="1772" spans="1:30" ht="6.75" customHeight="1"/>
    <row r="1773" spans="1:30" ht="14.25" customHeight="1">
      <c r="A1773" s="211" t="s">
        <v>1567</v>
      </c>
      <c r="B1773" s="211"/>
      <c r="C1773" s="211"/>
      <c r="D1773" s="211"/>
      <c r="E1773" s="211"/>
      <c r="F1773" s="211"/>
      <c r="G1773" s="211"/>
      <c r="H1773" s="211"/>
      <c r="I1773" s="211"/>
      <c r="J1773" s="211"/>
      <c r="K1773" s="211"/>
      <c r="L1773" s="211"/>
      <c r="M1773" s="211"/>
      <c r="N1773" s="211"/>
      <c r="O1773" s="211"/>
    </row>
    <row r="1774" spans="1:30">
      <c r="B1774" s="212" t="s">
        <v>39</v>
      </c>
      <c r="C1774" s="212"/>
      <c r="D1774" s="212"/>
      <c r="F1774" s="212" t="s">
        <v>40</v>
      </c>
      <c r="G1774" s="212"/>
      <c r="H1774" s="212"/>
      <c r="I1774" s="212"/>
      <c r="J1774" s="212" t="s">
        <v>41</v>
      </c>
      <c r="K1774" s="212"/>
      <c r="L1774" s="212"/>
      <c r="N1774" s="212" t="s">
        <v>42</v>
      </c>
      <c r="O1774" s="212"/>
      <c r="P1774" s="212"/>
      <c r="Q1774" s="212"/>
      <c r="R1774" s="212"/>
      <c r="S1774" s="212"/>
      <c r="T1774" s="212"/>
      <c r="U1774" s="212"/>
      <c r="V1774" s="212"/>
      <c r="W1774" s="212"/>
      <c r="X1774" s="212"/>
      <c r="Y1774" s="212"/>
      <c r="Z1774" s="212"/>
      <c r="AA1774" s="212"/>
      <c r="AC1774" s="213" t="s">
        <v>43</v>
      </c>
      <c r="AD1774" s="213"/>
    </row>
    <row r="1775" spans="1:30">
      <c r="B1775" s="197" t="s">
        <v>1568</v>
      </c>
      <c r="C1775" s="197"/>
      <c r="D1775" s="197"/>
      <c r="F1775" s="197" t="s">
        <v>52</v>
      </c>
      <c r="G1775" s="197"/>
      <c r="H1775" s="197"/>
      <c r="I1775" s="197"/>
      <c r="J1775" s="197" t="s">
        <v>1569</v>
      </c>
      <c r="K1775" s="197"/>
      <c r="L1775" s="197"/>
      <c r="N1775" s="197" t="s">
        <v>1570</v>
      </c>
      <c r="O1775" s="197"/>
      <c r="P1775" s="197"/>
      <c r="Q1775" s="197"/>
      <c r="R1775" s="197"/>
      <c r="S1775" s="197"/>
      <c r="T1775" s="197"/>
      <c r="U1775" s="197"/>
      <c r="V1775" s="197"/>
      <c r="W1775" s="197"/>
      <c r="X1775" s="197"/>
      <c r="Y1775" s="197"/>
      <c r="Z1775" s="197"/>
      <c r="AA1775" s="197"/>
      <c r="AC1775" s="209">
        <v>2800</v>
      </c>
      <c r="AD1775" s="209"/>
    </row>
    <row r="1776" spans="1:30">
      <c r="C1776" s="63" t="s">
        <v>1</v>
      </c>
      <c r="G1776" s="63" t="s">
        <v>1</v>
      </c>
      <c r="K1776" s="63" t="s">
        <v>1</v>
      </c>
      <c r="O1776" s="210" t="s">
        <v>1571</v>
      </c>
      <c r="P1776" s="210"/>
      <c r="Q1776" s="210"/>
      <c r="R1776" s="210"/>
      <c r="S1776" s="210"/>
      <c r="T1776" s="210"/>
      <c r="U1776" s="210"/>
      <c r="V1776" s="210"/>
      <c r="W1776" s="210"/>
      <c r="X1776" s="210"/>
      <c r="Y1776" s="210"/>
      <c r="Z1776" s="210"/>
      <c r="AA1776" s="210"/>
      <c r="AB1776" s="210"/>
    </row>
    <row r="1777" spans="2:30">
      <c r="B1777" s="197" t="s">
        <v>1572</v>
      </c>
      <c r="C1777" s="197"/>
      <c r="D1777" s="197"/>
      <c r="F1777" s="197" t="s">
        <v>52</v>
      </c>
      <c r="G1777" s="197"/>
      <c r="H1777" s="197"/>
      <c r="I1777" s="197"/>
      <c r="J1777" s="197" t="s">
        <v>1573</v>
      </c>
      <c r="K1777" s="197"/>
      <c r="L1777" s="197"/>
      <c r="N1777" s="197" t="s">
        <v>1574</v>
      </c>
      <c r="O1777" s="197"/>
      <c r="P1777" s="197"/>
      <c r="Q1777" s="197"/>
      <c r="R1777" s="197"/>
      <c r="S1777" s="197"/>
      <c r="T1777" s="197"/>
      <c r="U1777" s="197"/>
      <c r="V1777" s="197"/>
      <c r="W1777" s="197"/>
      <c r="X1777" s="197"/>
      <c r="Y1777" s="197"/>
      <c r="Z1777" s="197"/>
      <c r="AA1777" s="197"/>
      <c r="AC1777" s="209">
        <v>16000</v>
      </c>
      <c r="AD1777" s="209"/>
    </row>
    <row r="1778" spans="2:30">
      <c r="C1778" s="63" t="s">
        <v>1</v>
      </c>
      <c r="G1778" s="63" t="s">
        <v>1</v>
      </c>
      <c r="K1778" s="63" t="s">
        <v>1</v>
      </c>
      <c r="O1778" s="210" t="s">
        <v>1571</v>
      </c>
      <c r="P1778" s="210"/>
      <c r="Q1778" s="210"/>
      <c r="R1778" s="210"/>
      <c r="S1778" s="210"/>
      <c r="T1778" s="210"/>
      <c r="U1778" s="210"/>
      <c r="V1778" s="210"/>
      <c r="W1778" s="210"/>
      <c r="X1778" s="210"/>
      <c r="Y1778" s="210"/>
      <c r="Z1778" s="210"/>
      <c r="AA1778" s="210"/>
      <c r="AB1778" s="210"/>
    </row>
    <row r="1779" spans="2:30">
      <c r="B1779" s="197" t="s">
        <v>1575</v>
      </c>
      <c r="C1779" s="197"/>
      <c r="D1779" s="197"/>
      <c r="F1779" s="197" t="s">
        <v>52</v>
      </c>
      <c r="G1779" s="197"/>
      <c r="H1779" s="197"/>
      <c r="I1779" s="197"/>
      <c r="J1779" s="197" t="s">
        <v>1576</v>
      </c>
      <c r="K1779" s="197"/>
      <c r="L1779" s="197"/>
      <c r="N1779" s="197" t="s">
        <v>1577</v>
      </c>
      <c r="O1779" s="197"/>
      <c r="P1779" s="197"/>
      <c r="Q1779" s="197"/>
      <c r="R1779" s="197"/>
      <c r="S1779" s="197"/>
      <c r="T1779" s="197"/>
      <c r="U1779" s="197"/>
      <c r="V1779" s="197"/>
      <c r="W1779" s="197"/>
      <c r="X1779" s="197"/>
      <c r="Y1779" s="197"/>
      <c r="Z1779" s="197"/>
      <c r="AA1779" s="197"/>
      <c r="AC1779" s="209">
        <v>16000</v>
      </c>
      <c r="AD1779" s="209"/>
    </row>
    <row r="1780" spans="2:30">
      <c r="C1780" s="63" t="s">
        <v>1</v>
      </c>
      <c r="G1780" s="63" t="s">
        <v>1</v>
      </c>
      <c r="K1780" s="63" t="s">
        <v>1</v>
      </c>
      <c r="O1780" s="210" t="s">
        <v>1571</v>
      </c>
      <c r="P1780" s="210"/>
      <c r="Q1780" s="210"/>
      <c r="R1780" s="210"/>
      <c r="S1780" s="210"/>
      <c r="T1780" s="210"/>
      <c r="U1780" s="210"/>
      <c r="V1780" s="210"/>
      <c r="W1780" s="210"/>
      <c r="X1780" s="210"/>
      <c r="Y1780" s="210"/>
      <c r="Z1780" s="210"/>
      <c r="AA1780" s="210"/>
      <c r="AB1780" s="210"/>
    </row>
    <row r="1781" spans="2:30">
      <c r="B1781" s="197" t="s">
        <v>1578</v>
      </c>
      <c r="C1781" s="197"/>
      <c r="D1781" s="197"/>
      <c r="F1781" s="197" t="s">
        <v>52</v>
      </c>
      <c r="G1781" s="197"/>
      <c r="H1781" s="197"/>
      <c r="I1781" s="197"/>
      <c r="J1781" s="197" t="s">
        <v>1579</v>
      </c>
      <c r="K1781" s="197"/>
      <c r="L1781" s="197"/>
      <c r="N1781" s="197" t="s">
        <v>1580</v>
      </c>
      <c r="O1781" s="197"/>
      <c r="P1781" s="197"/>
      <c r="Q1781" s="197"/>
      <c r="R1781" s="197"/>
      <c r="S1781" s="197"/>
      <c r="T1781" s="197"/>
      <c r="U1781" s="197"/>
      <c r="V1781" s="197"/>
      <c r="W1781" s="197"/>
      <c r="X1781" s="197"/>
      <c r="Y1781" s="197"/>
      <c r="Z1781" s="197"/>
      <c r="AA1781" s="197"/>
      <c r="AC1781" s="209">
        <v>16000</v>
      </c>
      <c r="AD1781" s="209"/>
    </row>
    <row r="1782" spans="2:30">
      <c r="C1782" s="63" t="s">
        <v>1</v>
      </c>
      <c r="G1782" s="63" t="s">
        <v>1</v>
      </c>
      <c r="K1782" s="63" t="s">
        <v>1</v>
      </c>
      <c r="O1782" s="210" t="s">
        <v>1571</v>
      </c>
      <c r="P1782" s="210"/>
      <c r="Q1782" s="210"/>
      <c r="R1782" s="210"/>
      <c r="S1782" s="210"/>
      <c r="T1782" s="210"/>
      <c r="U1782" s="210"/>
      <c r="V1782" s="210"/>
      <c r="W1782" s="210"/>
      <c r="X1782" s="210"/>
      <c r="Y1782" s="210"/>
      <c r="Z1782" s="210"/>
      <c r="AA1782" s="210"/>
      <c r="AB1782" s="210"/>
    </row>
    <row r="1783" spans="2:30">
      <c r="B1783" s="197" t="s">
        <v>1581</v>
      </c>
      <c r="C1783" s="197"/>
      <c r="D1783" s="197"/>
      <c r="F1783" s="197" t="s">
        <v>52</v>
      </c>
      <c r="G1783" s="197"/>
      <c r="H1783" s="197"/>
      <c r="I1783" s="197"/>
      <c r="J1783" s="197" t="s">
        <v>1582</v>
      </c>
      <c r="K1783" s="197"/>
      <c r="L1783" s="197"/>
      <c r="N1783" s="197" t="s">
        <v>1583</v>
      </c>
      <c r="O1783" s="197"/>
      <c r="P1783" s="197"/>
      <c r="Q1783" s="197"/>
      <c r="R1783" s="197"/>
      <c r="S1783" s="197"/>
      <c r="T1783" s="197"/>
      <c r="U1783" s="197"/>
      <c r="V1783" s="197"/>
      <c r="W1783" s="197"/>
      <c r="X1783" s="197"/>
      <c r="Y1783" s="197"/>
      <c r="Z1783" s="197"/>
      <c r="AA1783" s="197"/>
      <c r="AC1783" s="209">
        <v>16000</v>
      </c>
      <c r="AD1783" s="209"/>
    </row>
    <row r="1784" spans="2:30">
      <c r="C1784" s="63" t="s">
        <v>1</v>
      </c>
      <c r="G1784" s="63" t="s">
        <v>1</v>
      </c>
      <c r="K1784" s="63" t="s">
        <v>1</v>
      </c>
      <c r="O1784" s="210" t="s">
        <v>1571</v>
      </c>
      <c r="P1784" s="210"/>
      <c r="Q1784" s="210"/>
      <c r="R1784" s="210"/>
      <c r="S1784" s="210"/>
      <c r="T1784" s="210"/>
      <c r="U1784" s="210"/>
      <c r="V1784" s="210"/>
      <c r="W1784" s="210"/>
      <c r="X1784" s="210"/>
      <c r="Y1784" s="210"/>
      <c r="Z1784" s="210"/>
      <c r="AA1784" s="210"/>
      <c r="AB1784" s="210"/>
    </row>
    <row r="1785" spans="2:30">
      <c r="B1785" s="197" t="s">
        <v>83</v>
      </c>
      <c r="C1785" s="197"/>
      <c r="D1785" s="197"/>
      <c r="F1785" s="197" t="s">
        <v>52</v>
      </c>
      <c r="G1785" s="197"/>
      <c r="H1785" s="197"/>
      <c r="I1785" s="197"/>
      <c r="J1785" s="197" t="s">
        <v>84</v>
      </c>
      <c r="K1785" s="197"/>
      <c r="L1785" s="197"/>
      <c r="N1785" s="197" t="s">
        <v>85</v>
      </c>
      <c r="O1785" s="197"/>
      <c r="P1785" s="197"/>
      <c r="Q1785" s="197"/>
      <c r="R1785" s="197"/>
      <c r="S1785" s="197"/>
      <c r="T1785" s="197"/>
      <c r="U1785" s="197"/>
      <c r="V1785" s="197"/>
      <c r="W1785" s="197"/>
      <c r="X1785" s="197"/>
      <c r="Y1785" s="197"/>
      <c r="Z1785" s="197"/>
      <c r="AA1785" s="197"/>
      <c r="AC1785" s="209">
        <v>2273.04</v>
      </c>
      <c r="AD1785" s="209"/>
    </row>
    <row r="1786" spans="2:30">
      <c r="C1786" s="63" t="s">
        <v>1</v>
      </c>
      <c r="G1786" s="63" t="s">
        <v>1</v>
      </c>
      <c r="K1786" s="63" t="s">
        <v>1</v>
      </c>
      <c r="O1786" s="210" t="s">
        <v>254</v>
      </c>
      <c r="P1786" s="210"/>
      <c r="Q1786" s="210"/>
      <c r="R1786" s="210"/>
      <c r="S1786" s="210"/>
      <c r="T1786" s="210"/>
      <c r="U1786" s="210"/>
      <c r="V1786" s="210"/>
      <c r="W1786" s="210"/>
      <c r="X1786" s="210"/>
      <c r="Y1786" s="210"/>
      <c r="Z1786" s="210"/>
      <c r="AA1786" s="210"/>
      <c r="AB1786" s="210"/>
      <c r="AC1786" s="214">
        <v>717.16</v>
      </c>
      <c r="AD1786" s="214"/>
    </row>
    <row r="1787" spans="2:30">
      <c r="C1787" s="63" t="s">
        <v>1</v>
      </c>
      <c r="G1787" s="63" t="s">
        <v>1</v>
      </c>
      <c r="K1787" s="63" t="s">
        <v>1</v>
      </c>
      <c r="O1787" s="210" t="s">
        <v>254</v>
      </c>
      <c r="P1787" s="210"/>
      <c r="Q1787" s="210"/>
      <c r="R1787" s="210"/>
      <c r="S1787" s="210"/>
      <c r="T1787" s="210"/>
      <c r="U1787" s="210"/>
      <c r="V1787" s="210"/>
      <c r="W1787" s="210"/>
      <c r="X1787" s="210"/>
      <c r="Y1787" s="210"/>
      <c r="Z1787" s="210"/>
      <c r="AA1787" s="210"/>
      <c r="AB1787" s="210"/>
      <c r="AC1787" s="214">
        <v>911.65</v>
      </c>
      <c r="AD1787" s="214"/>
    </row>
    <row r="1788" spans="2:30">
      <c r="C1788" s="63" t="s">
        <v>1</v>
      </c>
      <c r="G1788" s="63" t="s">
        <v>1</v>
      </c>
      <c r="K1788" s="63" t="s">
        <v>1</v>
      </c>
      <c r="O1788" s="210" t="s">
        <v>254</v>
      </c>
      <c r="P1788" s="210"/>
      <c r="Q1788" s="210"/>
      <c r="R1788" s="210"/>
      <c r="S1788" s="210"/>
      <c r="T1788" s="210"/>
      <c r="U1788" s="210"/>
      <c r="V1788" s="210"/>
      <c r="W1788" s="210"/>
      <c r="X1788" s="210"/>
      <c r="Y1788" s="210"/>
      <c r="Z1788" s="210"/>
      <c r="AA1788" s="210"/>
      <c r="AB1788" s="210"/>
      <c r="AC1788" s="214">
        <v>644.23</v>
      </c>
      <c r="AD1788" s="214"/>
    </row>
    <row r="1789" spans="2:30">
      <c r="B1789" s="197" t="s">
        <v>1584</v>
      </c>
      <c r="C1789" s="197"/>
      <c r="D1789" s="197"/>
      <c r="F1789" s="197" t="s">
        <v>52</v>
      </c>
      <c r="G1789" s="197"/>
      <c r="H1789" s="197"/>
      <c r="I1789" s="197"/>
      <c r="J1789" s="197" t="s">
        <v>1585</v>
      </c>
      <c r="K1789" s="197"/>
      <c r="L1789" s="197"/>
      <c r="N1789" s="197" t="s">
        <v>1586</v>
      </c>
      <c r="O1789" s="197"/>
      <c r="P1789" s="197"/>
      <c r="Q1789" s="197"/>
      <c r="R1789" s="197"/>
      <c r="S1789" s="197"/>
      <c r="T1789" s="197"/>
      <c r="U1789" s="197"/>
      <c r="V1789" s="197"/>
      <c r="W1789" s="197"/>
      <c r="X1789" s="197"/>
      <c r="Y1789" s="197"/>
      <c r="Z1789" s="197"/>
      <c r="AA1789" s="197"/>
      <c r="AC1789" s="209">
        <v>8000</v>
      </c>
      <c r="AD1789" s="209"/>
    </row>
    <row r="1790" spans="2:30">
      <c r="C1790" s="63" t="s">
        <v>1</v>
      </c>
      <c r="G1790" s="63" t="s">
        <v>1</v>
      </c>
      <c r="K1790" s="63" t="s">
        <v>1</v>
      </c>
      <c r="O1790" s="210" t="s">
        <v>1571</v>
      </c>
      <c r="P1790" s="210"/>
      <c r="Q1790" s="210"/>
      <c r="R1790" s="210"/>
      <c r="S1790" s="210"/>
      <c r="T1790" s="210"/>
      <c r="U1790" s="210"/>
      <c r="V1790" s="210"/>
      <c r="W1790" s="210"/>
      <c r="X1790" s="210"/>
      <c r="Y1790" s="210"/>
      <c r="Z1790" s="210"/>
      <c r="AA1790" s="210"/>
      <c r="AB1790" s="210"/>
    </row>
    <row r="1791" spans="2:30">
      <c r="B1791" s="197" t="s">
        <v>1587</v>
      </c>
      <c r="C1791" s="197"/>
      <c r="D1791" s="197"/>
      <c r="F1791" s="197" t="s">
        <v>52</v>
      </c>
      <c r="G1791" s="197"/>
      <c r="H1791" s="197"/>
      <c r="I1791" s="197"/>
      <c r="J1791" s="197" t="s">
        <v>1588</v>
      </c>
      <c r="K1791" s="197"/>
      <c r="L1791" s="197"/>
      <c r="N1791" s="197" t="s">
        <v>1589</v>
      </c>
      <c r="O1791" s="197"/>
      <c r="P1791" s="197"/>
      <c r="Q1791" s="197"/>
      <c r="R1791" s="197"/>
      <c r="S1791" s="197"/>
      <c r="T1791" s="197"/>
      <c r="U1791" s="197"/>
      <c r="V1791" s="197"/>
      <c r="W1791" s="197"/>
      <c r="X1791" s="197"/>
      <c r="Y1791" s="197"/>
      <c r="Z1791" s="197"/>
      <c r="AA1791" s="197"/>
      <c r="AC1791" s="209">
        <v>24000</v>
      </c>
      <c r="AD1791" s="209"/>
    </row>
    <row r="1792" spans="2:30">
      <c r="C1792" s="63" t="s">
        <v>1</v>
      </c>
      <c r="G1792" s="63" t="s">
        <v>1</v>
      </c>
      <c r="K1792" s="63" t="s">
        <v>1</v>
      </c>
      <c r="O1792" s="210" t="s">
        <v>1571</v>
      </c>
      <c r="P1792" s="210"/>
      <c r="Q1792" s="210"/>
      <c r="R1792" s="210"/>
      <c r="S1792" s="210"/>
      <c r="T1792" s="210"/>
      <c r="U1792" s="210"/>
      <c r="V1792" s="210"/>
      <c r="W1792" s="210"/>
      <c r="X1792" s="210"/>
      <c r="Y1792" s="210"/>
      <c r="Z1792" s="210"/>
      <c r="AA1792" s="210"/>
      <c r="AB1792" s="210"/>
      <c r="AC1792" s="214">
        <v>16000</v>
      </c>
      <c r="AD1792" s="214"/>
    </row>
    <row r="1793" spans="2:30">
      <c r="C1793" s="63" t="s">
        <v>1</v>
      </c>
      <c r="G1793" s="63" t="s">
        <v>1</v>
      </c>
      <c r="K1793" s="63" t="s">
        <v>1</v>
      </c>
      <c r="O1793" s="210" t="s">
        <v>1571</v>
      </c>
      <c r="P1793" s="210"/>
      <c r="Q1793" s="210"/>
      <c r="R1793" s="210"/>
      <c r="S1793" s="210"/>
      <c r="T1793" s="210"/>
      <c r="U1793" s="210"/>
      <c r="V1793" s="210"/>
      <c r="W1793" s="210"/>
      <c r="X1793" s="210"/>
      <c r="Y1793" s="210"/>
      <c r="Z1793" s="210"/>
      <c r="AA1793" s="210"/>
      <c r="AB1793" s="210"/>
      <c r="AC1793" s="214">
        <v>8000</v>
      </c>
      <c r="AD1793" s="214"/>
    </row>
    <row r="1794" spans="2:30">
      <c r="B1794" s="197" t="s">
        <v>1590</v>
      </c>
      <c r="C1794" s="197"/>
      <c r="D1794" s="197"/>
      <c r="F1794" s="197" t="s">
        <v>52</v>
      </c>
      <c r="G1794" s="197"/>
      <c r="H1794" s="197"/>
      <c r="I1794" s="197"/>
      <c r="J1794" s="197" t="s">
        <v>1591</v>
      </c>
      <c r="K1794" s="197"/>
      <c r="L1794" s="197"/>
      <c r="N1794" s="197" t="s">
        <v>1592</v>
      </c>
      <c r="O1794" s="197"/>
      <c r="P1794" s="197"/>
      <c r="Q1794" s="197"/>
      <c r="R1794" s="197"/>
      <c r="S1794" s="197"/>
      <c r="T1794" s="197"/>
      <c r="U1794" s="197"/>
      <c r="V1794" s="197"/>
      <c r="W1794" s="197"/>
      <c r="X1794" s="197"/>
      <c r="Y1794" s="197"/>
      <c r="Z1794" s="197"/>
      <c r="AA1794" s="197"/>
      <c r="AC1794" s="209">
        <v>4000</v>
      </c>
      <c r="AD1794" s="209"/>
    </row>
    <row r="1795" spans="2:30">
      <c r="C1795" s="63" t="s">
        <v>1</v>
      </c>
      <c r="G1795" s="63" t="s">
        <v>1</v>
      </c>
      <c r="K1795" s="63" t="s">
        <v>1</v>
      </c>
      <c r="O1795" s="210" t="s">
        <v>1571</v>
      </c>
      <c r="P1795" s="210"/>
      <c r="Q1795" s="210"/>
      <c r="R1795" s="210"/>
      <c r="S1795" s="210"/>
      <c r="T1795" s="210"/>
      <c r="U1795" s="210"/>
      <c r="V1795" s="210"/>
      <c r="W1795" s="210"/>
      <c r="X1795" s="210"/>
      <c r="Y1795" s="210"/>
      <c r="Z1795" s="210"/>
      <c r="AA1795" s="210"/>
      <c r="AB1795" s="210"/>
    </row>
    <row r="1796" spans="2:30">
      <c r="B1796" s="197" t="s">
        <v>1593</v>
      </c>
      <c r="C1796" s="197"/>
      <c r="D1796" s="197"/>
      <c r="F1796" s="197" t="s">
        <v>52</v>
      </c>
      <c r="G1796" s="197"/>
      <c r="H1796" s="197"/>
      <c r="I1796" s="197"/>
      <c r="J1796" s="197" t="s">
        <v>1594</v>
      </c>
      <c r="K1796" s="197"/>
      <c r="L1796" s="197"/>
      <c r="N1796" s="197" t="s">
        <v>1595</v>
      </c>
      <c r="O1796" s="197"/>
      <c r="P1796" s="197"/>
      <c r="Q1796" s="197"/>
      <c r="R1796" s="197"/>
      <c r="S1796" s="197"/>
      <c r="T1796" s="197"/>
      <c r="U1796" s="197"/>
      <c r="V1796" s="197"/>
      <c r="W1796" s="197"/>
      <c r="X1796" s="197"/>
      <c r="Y1796" s="197"/>
      <c r="Z1796" s="197"/>
      <c r="AA1796" s="197"/>
      <c r="AC1796" s="209">
        <v>11200</v>
      </c>
      <c r="AD1796" s="209"/>
    </row>
    <row r="1797" spans="2:30">
      <c r="C1797" s="63" t="s">
        <v>1</v>
      </c>
      <c r="G1797" s="63" t="s">
        <v>1</v>
      </c>
      <c r="K1797" s="63" t="s">
        <v>1</v>
      </c>
      <c r="O1797" s="210" t="s">
        <v>1571</v>
      </c>
      <c r="P1797" s="210"/>
      <c r="Q1797" s="210"/>
      <c r="R1797" s="210"/>
      <c r="S1797" s="210"/>
      <c r="T1797" s="210"/>
      <c r="U1797" s="210"/>
      <c r="V1797" s="210"/>
      <c r="W1797" s="210"/>
      <c r="X1797" s="210"/>
      <c r="Y1797" s="210"/>
      <c r="Z1797" s="210"/>
      <c r="AA1797" s="210"/>
      <c r="AB1797" s="210"/>
    </row>
    <row r="1798" spans="2:30">
      <c r="B1798" s="197" t="s">
        <v>253</v>
      </c>
      <c r="C1798" s="197"/>
      <c r="D1798" s="197"/>
      <c r="F1798" s="197" t="s">
        <v>214</v>
      </c>
      <c r="G1798" s="197"/>
      <c r="H1798" s="197"/>
      <c r="I1798" s="197"/>
      <c r="J1798" s="197" t="s">
        <v>84</v>
      </c>
      <c r="K1798" s="197"/>
      <c r="L1798" s="197"/>
      <c r="N1798" s="197" t="s">
        <v>85</v>
      </c>
      <c r="O1798" s="197"/>
      <c r="P1798" s="197"/>
      <c r="Q1798" s="197"/>
      <c r="R1798" s="197"/>
      <c r="S1798" s="197"/>
      <c r="T1798" s="197"/>
      <c r="U1798" s="197"/>
      <c r="V1798" s="197"/>
      <c r="W1798" s="197"/>
      <c r="X1798" s="197"/>
      <c r="Y1798" s="197"/>
      <c r="Z1798" s="197"/>
      <c r="AA1798" s="197"/>
      <c r="AC1798" s="209">
        <v>462</v>
      </c>
      <c r="AD1798" s="209"/>
    </row>
    <row r="1799" spans="2:30">
      <c r="C1799" s="63" t="s">
        <v>1</v>
      </c>
      <c r="G1799" s="63" t="s">
        <v>1</v>
      </c>
      <c r="K1799" s="63" t="s">
        <v>1</v>
      </c>
      <c r="O1799" s="210" t="s">
        <v>254</v>
      </c>
      <c r="P1799" s="210"/>
      <c r="Q1799" s="210"/>
      <c r="R1799" s="210"/>
      <c r="S1799" s="210"/>
      <c r="T1799" s="210"/>
      <c r="U1799" s="210"/>
      <c r="V1799" s="210"/>
      <c r="W1799" s="210"/>
      <c r="X1799" s="210"/>
      <c r="Y1799" s="210"/>
      <c r="Z1799" s="210"/>
      <c r="AA1799" s="210"/>
      <c r="AB1799" s="210"/>
      <c r="AC1799" s="214">
        <v>177</v>
      </c>
      <c r="AD1799" s="214"/>
    </row>
    <row r="1800" spans="2:30">
      <c r="C1800" s="63" t="s">
        <v>1</v>
      </c>
      <c r="G1800" s="63" t="s">
        <v>1</v>
      </c>
      <c r="K1800" s="63" t="s">
        <v>1</v>
      </c>
      <c r="O1800" s="210" t="s">
        <v>254</v>
      </c>
      <c r="P1800" s="210"/>
      <c r="Q1800" s="210"/>
      <c r="R1800" s="210"/>
      <c r="S1800" s="210"/>
      <c r="T1800" s="210"/>
      <c r="U1800" s="210"/>
      <c r="V1800" s="210"/>
      <c r="W1800" s="210"/>
      <c r="X1800" s="210"/>
      <c r="Y1800" s="210"/>
      <c r="Z1800" s="210"/>
      <c r="AA1800" s="210"/>
      <c r="AB1800" s="210"/>
      <c r="AC1800" s="214">
        <v>285</v>
      </c>
      <c r="AD1800" s="214"/>
    </row>
    <row r="1801" spans="2:30">
      <c r="B1801" s="197" t="s">
        <v>1596</v>
      </c>
      <c r="C1801" s="197"/>
      <c r="D1801" s="197"/>
      <c r="F1801" s="197" t="s">
        <v>214</v>
      </c>
      <c r="G1801" s="197"/>
      <c r="H1801" s="197"/>
      <c r="I1801" s="197"/>
      <c r="J1801" s="197" t="s">
        <v>1597</v>
      </c>
      <c r="K1801" s="197"/>
      <c r="L1801" s="197"/>
      <c r="N1801" s="197" t="s">
        <v>1598</v>
      </c>
      <c r="O1801" s="197"/>
      <c r="P1801" s="197"/>
      <c r="Q1801" s="197"/>
      <c r="R1801" s="197"/>
      <c r="S1801" s="197"/>
      <c r="T1801" s="197"/>
      <c r="U1801" s="197"/>
      <c r="V1801" s="197"/>
      <c r="W1801" s="197"/>
      <c r="X1801" s="197"/>
      <c r="Y1801" s="197"/>
      <c r="Z1801" s="197"/>
      <c r="AA1801" s="197"/>
      <c r="AC1801" s="209">
        <v>16000</v>
      </c>
      <c r="AD1801" s="209"/>
    </row>
    <row r="1802" spans="2:30">
      <c r="C1802" s="63" t="s">
        <v>1</v>
      </c>
      <c r="G1802" s="63" t="s">
        <v>1</v>
      </c>
      <c r="K1802" s="63" t="s">
        <v>1</v>
      </c>
      <c r="O1802" s="210" t="s">
        <v>1599</v>
      </c>
      <c r="P1802" s="210"/>
      <c r="Q1802" s="210"/>
      <c r="R1802" s="210"/>
      <c r="S1802" s="210"/>
      <c r="T1802" s="210"/>
      <c r="U1802" s="210"/>
      <c r="V1802" s="210"/>
      <c r="W1802" s="210"/>
      <c r="X1802" s="210"/>
      <c r="Y1802" s="210"/>
      <c r="Z1802" s="210"/>
      <c r="AA1802" s="210"/>
      <c r="AB1802" s="210"/>
    </row>
    <row r="1803" spans="2:30">
      <c r="B1803" s="197" t="s">
        <v>1600</v>
      </c>
      <c r="C1803" s="197"/>
      <c r="D1803" s="197"/>
      <c r="F1803" s="197" t="s">
        <v>214</v>
      </c>
      <c r="G1803" s="197"/>
      <c r="H1803" s="197"/>
      <c r="I1803" s="197"/>
      <c r="J1803" s="197" t="s">
        <v>1601</v>
      </c>
      <c r="K1803" s="197"/>
      <c r="L1803" s="197"/>
      <c r="N1803" s="197" t="s">
        <v>1602</v>
      </c>
      <c r="O1803" s="197"/>
      <c r="P1803" s="197"/>
      <c r="Q1803" s="197"/>
      <c r="R1803" s="197"/>
      <c r="S1803" s="197"/>
      <c r="T1803" s="197"/>
      <c r="U1803" s="197"/>
      <c r="V1803" s="197"/>
      <c r="W1803" s="197"/>
      <c r="X1803" s="197"/>
      <c r="Y1803" s="197"/>
      <c r="Z1803" s="197"/>
      <c r="AA1803" s="197"/>
      <c r="AC1803" s="209">
        <v>2800</v>
      </c>
      <c r="AD1803" s="209"/>
    </row>
    <row r="1804" spans="2:30">
      <c r="C1804" s="63" t="s">
        <v>1</v>
      </c>
      <c r="G1804" s="63" t="s">
        <v>1</v>
      </c>
      <c r="K1804" s="63" t="s">
        <v>1</v>
      </c>
      <c r="O1804" s="210" t="s">
        <v>1599</v>
      </c>
      <c r="P1804" s="210"/>
      <c r="Q1804" s="210"/>
      <c r="R1804" s="210"/>
      <c r="S1804" s="210"/>
      <c r="T1804" s="210"/>
      <c r="U1804" s="210"/>
      <c r="V1804" s="210"/>
      <c r="W1804" s="210"/>
      <c r="X1804" s="210"/>
      <c r="Y1804" s="210"/>
      <c r="Z1804" s="210"/>
      <c r="AA1804" s="210"/>
      <c r="AB1804" s="210"/>
    </row>
    <row r="1805" spans="2:30">
      <c r="B1805" s="197" t="s">
        <v>1603</v>
      </c>
      <c r="C1805" s="197"/>
      <c r="D1805" s="197"/>
      <c r="F1805" s="197" t="s">
        <v>214</v>
      </c>
      <c r="G1805" s="197"/>
      <c r="H1805" s="197"/>
      <c r="I1805" s="197"/>
      <c r="J1805" s="197" t="s">
        <v>1604</v>
      </c>
      <c r="K1805" s="197"/>
      <c r="L1805" s="197"/>
      <c r="N1805" s="197" t="s">
        <v>1605</v>
      </c>
      <c r="O1805" s="197"/>
      <c r="P1805" s="197"/>
      <c r="Q1805" s="197"/>
      <c r="R1805" s="197"/>
      <c r="S1805" s="197"/>
      <c r="T1805" s="197"/>
      <c r="U1805" s="197"/>
      <c r="V1805" s="197"/>
      <c r="W1805" s="197"/>
      <c r="X1805" s="197"/>
      <c r="Y1805" s="197"/>
      <c r="Z1805" s="197"/>
      <c r="AA1805" s="197"/>
      <c r="AC1805" s="209">
        <v>16000</v>
      </c>
      <c r="AD1805" s="209"/>
    </row>
    <row r="1806" spans="2:30">
      <c r="C1806" s="63" t="s">
        <v>1</v>
      </c>
      <c r="G1806" s="63" t="s">
        <v>1</v>
      </c>
      <c r="K1806" s="63" t="s">
        <v>1</v>
      </c>
      <c r="O1806" s="210" t="s">
        <v>1599</v>
      </c>
      <c r="P1806" s="210"/>
      <c r="Q1806" s="210"/>
      <c r="R1806" s="210"/>
      <c r="S1806" s="210"/>
      <c r="T1806" s="210"/>
      <c r="U1806" s="210"/>
      <c r="V1806" s="210"/>
      <c r="W1806" s="210"/>
      <c r="X1806" s="210"/>
      <c r="Y1806" s="210"/>
      <c r="Z1806" s="210"/>
      <c r="AA1806" s="210"/>
      <c r="AB1806" s="210"/>
    </row>
    <row r="1807" spans="2:30">
      <c r="B1807" s="197" t="s">
        <v>1606</v>
      </c>
      <c r="C1807" s="197"/>
      <c r="D1807" s="197"/>
      <c r="F1807" s="197" t="s">
        <v>302</v>
      </c>
      <c r="G1807" s="197"/>
      <c r="H1807" s="197"/>
      <c r="I1807" s="197"/>
      <c r="J1807" s="197" t="s">
        <v>1486</v>
      </c>
      <c r="K1807" s="197"/>
      <c r="L1807" s="197"/>
      <c r="N1807" s="197" t="s">
        <v>1487</v>
      </c>
      <c r="O1807" s="197"/>
      <c r="P1807" s="197"/>
      <c r="Q1807" s="197"/>
      <c r="R1807" s="197"/>
      <c r="S1807" s="197"/>
      <c r="T1807" s="197"/>
      <c r="U1807" s="197"/>
      <c r="V1807" s="197"/>
      <c r="W1807" s="197"/>
      <c r="X1807" s="197"/>
      <c r="Y1807" s="197"/>
      <c r="Z1807" s="197"/>
      <c r="AA1807" s="197"/>
      <c r="AC1807" s="209">
        <v>16000</v>
      </c>
      <c r="AD1807" s="209"/>
    </row>
    <row r="1808" spans="2:30">
      <c r="C1808" s="63" t="s">
        <v>1</v>
      </c>
      <c r="G1808" s="63" t="s">
        <v>1</v>
      </c>
      <c r="K1808" s="63" t="s">
        <v>1</v>
      </c>
      <c r="O1808" s="210" t="s">
        <v>1599</v>
      </c>
      <c r="P1808" s="210"/>
      <c r="Q1808" s="210"/>
      <c r="R1808" s="210"/>
      <c r="S1808" s="210"/>
      <c r="T1808" s="210"/>
      <c r="U1808" s="210"/>
      <c r="V1808" s="210"/>
      <c r="W1808" s="210"/>
      <c r="X1808" s="210"/>
      <c r="Y1808" s="210"/>
      <c r="Z1808" s="210"/>
      <c r="AA1808" s="210"/>
      <c r="AB1808" s="210"/>
    </row>
    <row r="1809" spans="1:30">
      <c r="B1809" s="197" t="s">
        <v>1607</v>
      </c>
      <c r="C1809" s="197"/>
      <c r="D1809" s="197"/>
      <c r="F1809" s="197" t="s">
        <v>302</v>
      </c>
      <c r="G1809" s="197"/>
      <c r="H1809" s="197"/>
      <c r="I1809" s="197"/>
      <c r="J1809" s="197" t="s">
        <v>1608</v>
      </c>
      <c r="K1809" s="197"/>
      <c r="L1809" s="197"/>
      <c r="N1809" s="197" t="s">
        <v>1609</v>
      </c>
      <c r="O1809" s="197"/>
      <c r="P1809" s="197"/>
      <c r="Q1809" s="197"/>
      <c r="R1809" s="197"/>
      <c r="S1809" s="197"/>
      <c r="T1809" s="197"/>
      <c r="U1809" s="197"/>
      <c r="V1809" s="197"/>
      <c r="W1809" s="197"/>
      <c r="X1809" s="197"/>
      <c r="Y1809" s="197"/>
      <c r="Z1809" s="197"/>
      <c r="AA1809" s="197"/>
      <c r="AC1809" s="209">
        <v>3200</v>
      </c>
      <c r="AD1809" s="209"/>
    </row>
    <row r="1810" spans="1:30">
      <c r="C1810" s="63" t="s">
        <v>1</v>
      </c>
      <c r="G1810" s="63" t="s">
        <v>1</v>
      </c>
      <c r="K1810" s="63" t="s">
        <v>1</v>
      </c>
      <c r="O1810" s="210" t="s">
        <v>1610</v>
      </c>
      <c r="P1810" s="210"/>
      <c r="Q1810" s="210"/>
      <c r="R1810" s="210"/>
      <c r="S1810" s="210"/>
      <c r="T1810" s="210"/>
      <c r="U1810" s="210"/>
      <c r="V1810" s="210"/>
      <c r="W1810" s="210"/>
      <c r="X1810" s="210"/>
      <c r="Y1810" s="210"/>
      <c r="Z1810" s="210"/>
      <c r="AA1810" s="210"/>
      <c r="AB1810" s="210"/>
    </row>
    <row r="1811" spans="1:30">
      <c r="B1811" s="197" t="s">
        <v>1452</v>
      </c>
      <c r="C1811" s="197"/>
      <c r="D1811" s="197"/>
      <c r="F1811" s="197" t="s">
        <v>302</v>
      </c>
      <c r="G1811" s="197"/>
      <c r="H1811" s="197"/>
      <c r="I1811" s="197"/>
      <c r="J1811" s="197" t="s">
        <v>1453</v>
      </c>
      <c r="K1811" s="197"/>
      <c r="L1811" s="197"/>
      <c r="N1811" s="197" t="s">
        <v>1454</v>
      </c>
      <c r="O1811" s="197"/>
      <c r="P1811" s="197"/>
      <c r="Q1811" s="197"/>
      <c r="R1811" s="197"/>
      <c r="S1811" s="197"/>
      <c r="T1811" s="197"/>
      <c r="U1811" s="197"/>
      <c r="V1811" s="197"/>
      <c r="W1811" s="197"/>
      <c r="X1811" s="197"/>
      <c r="Y1811" s="197"/>
      <c r="Z1811" s="197"/>
      <c r="AA1811" s="197"/>
      <c r="AC1811" s="209">
        <v>2800</v>
      </c>
      <c r="AD1811" s="209"/>
    </row>
    <row r="1812" spans="1:30">
      <c r="C1812" s="63" t="s">
        <v>1</v>
      </c>
      <c r="G1812" s="63" t="s">
        <v>1</v>
      </c>
      <c r="K1812" s="63" t="s">
        <v>1</v>
      </c>
      <c r="O1812" s="210" t="s">
        <v>1571</v>
      </c>
      <c r="P1812" s="210"/>
      <c r="Q1812" s="210"/>
      <c r="R1812" s="210"/>
      <c r="S1812" s="210"/>
      <c r="T1812" s="210"/>
      <c r="U1812" s="210"/>
      <c r="V1812" s="210"/>
      <c r="W1812" s="210"/>
      <c r="X1812" s="210"/>
      <c r="Y1812" s="210"/>
      <c r="Z1812" s="210"/>
      <c r="AA1812" s="210"/>
      <c r="AB1812" s="210"/>
    </row>
    <row r="1813" spans="1:30">
      <c r="B1813" s="197" t="s">
        <v>1611</v>
      </c>
      <c r="C1813" s="197"/>
      <c r="D1813" s="197"/>
      <c r="F1813" s="197" t="s">
        <v>302</v>
      </c>
      <c r="G1813" s="197"/>
      <c r="H1813" s="197"/>
      <c r="I1813" s="197"/>
      <c r="J1813" s="197" t="s">
        <v>1328</v>
      </c>
      <c r="K1813" s="197"/>
      <c r="L1813" s="197"/>
      <c r="N1813" s="197" t="s">
        <v>1329</v>
      </c>
      <c r="O1813" s="197"/>
      <c r="P1813" s="197"/>
      <c r="Q1813" s="197"/>
      <c r="R1813" s="197"/>
      <c r="S1813" s="197"/>
      <c r="T1813" s="197"/>
      <c r="U1813" s="197"/>
      <c r="V1813" s="197"/>
      <c r="W1813" s="197"/>
      <c r="X1813" s="197"/>
      <c r="Y1813" s="197"/>
      <c r="Z1813" s="197"/>
      <c r="AA1813" s="197"/>
      <c r="AC1813" s="209">
        <v>4400</v>
      </c>
      <c r="AD1813" s="209"/>
    </row>
    <row r="1814" spans="1:30">
      <c r="C1814" s="63" t="s">
        <v>1</v>
      </c>
      <c r="G1814" s="63" t="s">
        <v>1</v>
      </c>
      <c r="K1814" s="63" t="s">
        <v>1</v>
      </c>
      <c r="O1814" s="210" t="s">
        <v>1610</v>
      </c>
      <c r="P1814" s="210"/>
      <c r="Q1814" s="210"/>
      <c r="R1814" s="210"/>
      <c r="S1814" s="210"/>
      <c r="T1814" s="210"/>
      <c r="U1814" s="210"/>
      <c r="V1814" s="210"/>
      <c r="W1814" s="210"/>
      <c r="X1814" s="210"/>
      <c r="Y1814" s="210"/>
      <c r="Z1814" s="210"/>
      <c r="AA1814" s="210"/>
      <c r="AB1814" s="210"/>
    </row>
    <row r="1815" spans="1:30">
      <c r="B1815" s="197" t="s">
        <v>1612</v>
      </c>
      <c r="C1815" s="197"/>
      <c r="D1815" s="197"/>
      <c r="F1815" s="197" t="s">
        <v>302</v>
      </c>
      <c r="G1815" s="197"/>
      <c r="H1815" s="197"/>
      <c r="I1815" s="197"/>
      <c r="J1815" s="197" t="s">
        <v>1499</v>
      </c>
      <c r="K1815" s="197"/>
      <c r="L1815" s="197"/>
      <c r="N1815" s="197" t="s">
        <v>1500</v>
      </c>
      <c r="O1815" s="197"/>
      <c r="P1815" s="197"/>
      <c r="Q1815" s="197"/>
      <c r="R1815" s="197"/>
      <c r="S1815" s="197"/>
      <c r="T1815" s="197"/>
      <c r="U1815" s="197"/>
      <c r="V1815" s="197"/>
      <c r="W1815" s="197"/>
      <c r="X1815" s="197"/>
      <c r="Y1815" s="197"/>
      <c r="Z1815" s="197"/>
      <c r="AA1815" s="197"/>
      <c r="AC1815" s="209">
        <v>4000</v>
      </c>
      <c r="AD1815" s="209"/>
    </row>
    <row r="1816" spans="1:30">
      <c r="C1816" s="63" t="s">
        <v>1</v>
      </c>
      <c r="G1816" s="63" t="s">
        <v>1</v>
      </c>
      <c r="K1816" s="63" t="s">
        <v>1</v>
      </c>
      <c r="O1816" s="210" t="s">
        <v>1610</v>
      </c>
      <c r="P1816" s="210"/>
      <c r="Q1816" s="210"/>
      <c r="R1816" s="210"/>
      <c r="S1816" s="210"/>
      <c r="T1816" s="210"/>
      <c r="U1816" s="210"/>
      <c r="V1816" s="210"/>
      <c r="W1816" s="210"/>
      <c r="X1816" s="210"/>
      <c r="Y1816" s="210"/>
      <c r="Z1816" s="210"/>
      <c r="AA1816" s="210"/>
      <c r="AB1816" s="210"/>
    </row>
    <row r="1817" spans="1:30" ht="15.75" customHeight="1"/>
    <row r="1818" spans="1:30" ht="12" customHeight="1"/>
    <row r="1819" spans="1:30" ht="13.5" customHeight="1">
      <c r="A1819" s="195" t="s">
        <v>115</v>
      </c>
      <c r="B1819" s="195"/>
      <c r="C1819" s="195"/>
      <c r="D1819" s="195"/>
      <c r="E1819" s="195"/>
      <c r="F1819" s="195"/>
      <c r="G1819" s="195"/>
      <c r="H1819" s="195"/>
      <c r="I1819" s="195"/>
      <c r="J1819" s="195"/>
      <c r="K1819" s="195"/>
      <c r="L1819" s="195"/>
      <c r="M1819" s="195"/>
      <c r="R1819" s="196" t="s">
        <v>1613</v>
      </c>
      <c r="S1819" s="196"/>
      <c r="T1819" s="196"/>
      <c r="U1819" s="196"/>
      <c r="V1819" s="196"/>
      <c r="W1819" s="196"/>
      <c r="X1819" s="196"/>
      <c r="Y1819" s="196"/>
      <c r="Z1819" s="196"/>
      <c r="AA1819" s="196"/>
      <c r="AB1819" s="196"/>
      <c r="AC1819" s="196"/>
      <c r="AD1819" s="196"/>
    </row>
    <row r="1820" spans="1:30" ht="25.5" customHeight="1">
      <c r="C1820" s="201" t="s">
        <v>35</v>
      </c>
      <c r="D1820" s="201"/>
      <c r="E1820" s="201"/>
      <c r="F1820" s="201"/>
      <c r="G1820" s="201"/>
      <c r="H1820" s="201"/>
      <c r="I1820" s="201"/>
      <c r="J1820" s="201"/>
      <c r="K1820" s="201"/>
      <c r="L1820" s="201"/>
      <c r="M1820" s="201"/>
      <c r="N1820" s="201"/>
      <c r="O1820" s="201"/>
      <c r="P1820" s="201"/>
      <c r="Q1820" s="201"/>
      <c r="R1820" s="201"/>
      <c r="S1820" s="201"/>
      <c r="T1820" s="201"/>
      <c r="U1820" s="201"/>
      <c r="V1820" s="201"/>
      <c r="W1820" s="201"/>
      <c r="X1820" s="201"/>
      <c r="Y1820" s="201"/>
      <c r="Z1820" s="201"/>
      <c r="AA1820" s="201"/>
      <c r="AB1820" s="201"/>
      <c r="AC1820" s="201"/>
    </row>
    <row r="1821" spans="1:30" ht="7.5" customHeight="1"/>
    <row r="1822" spans="1:30" ht="18.75" customHeight="1">
      <c r="I1822" s="215" t="s">
        <v>36</v>
      </c>
      <c r="J1822" s="215"/>
      <c r="K1822" s="215"/>
      <c r="L1822" s="215"/>
      <c r="M1822" s="215"/>
      <c r="N1822" s="215"/>
      <c r="O1822" s="215"/>
      <c r="P1822" s="215"/>
      <c r="S1822" s="216" t="s">
        <v>37</v>
      </c>
      <c r="T1822" s="216"/>
      <c r="U1822" s="216"/>
      <c r="V1822" s="216"/>
      <c r="W1822" s="216"/>
      <c r="X1822" s="216"/>
      <c r="Y1822" s="216"/>
    </row>
    <row r="1823" spans="1:30" ht="6.75" customHeight="1"/>
    <row r="1824" spans="1:30" ht="14.25" customHeight="1">
      <c r="A1824" s="211" t="s">
        <v>1567</v>
      </c>
      <c r="B1824" s="211"/>
      <c r="C1824" s="211"/>
      <c r="D1824" s="211"/>
      <c r="E1824" s="211"/>
      <c r="F1824" s="211"/>
      <c r="G1824" s="211"/>
      <c r="H1824" s="211"/>
      <c r="I1824" s="211"/>
      <c r="J1824" s="211"/>
      <c r="K1824" s="211"/>
      <c r="L1824" s="211"/>
      <c r="M1824" s="211"/>
      <c r="N1824" s="211"/>
      <c r="O1824" s="211"/>
    </row>
    <row r="1825" spans="1:30">
      <c r="B1825" s="212" t="s">
        <v>39</v>
      </c>
      <c r="C1825" s="212"/>
      <c r="D1825" s="212"/>
      <c r="F1825" s="212" t="s">
        <v>40</v>
      </c>
      <c r="G1825" s="212"/>
      <c r="H1825" s="212"/>
      <c r="I1825" s="212"/>
      <c r="J1825" s="212" t="s">
        <v>41</v>
      </c>
      <c r="K1825" s="212"/>
      <c r="L1825" s="212"/>
      <c r="N1825" s="212" t="s">
        <v>42</v>
      </c>
      <c r="O1825" s="212"/>
      <c r="P1825" s="212"/>
      <c r="Q1825" s="212"/>
      <c r="R1825" s="212"/>
      <c r="S1825" s="212"/>
      <c r="T1825" s="212"/>
      <c r="U1825" s="212"/>
      <c r="V1825" s="212"/>
      <c r="W1825" s="212"/>
      <c r="X1825" s="212"/>
      <c r="Y1825" s="212"/>
      <c r="Z1825" s="212"/>
      <c r="AA1825" s="212"/>
      <c r="AC1825" s="213" t="s">
        <v>43</v>
      </c>
      <c r="AD1825" s="213"/>
    </row>
    <row r="1826" spans="1:30">
      <c r="B1826" s="197" t="s">
        <v>1614</v>
      </c>
      <c r="C1826" s="197"/>
      <c r="D1826" s="197"/>
      <c r="F1826" s="197" t="s">
        <v>405</v>
      </c>
      <c r="G1826" s="197"/>
      <c r="H1826" s="197"/>
      <c r="I1826" s="197"/>
      <c r="J1826" s="197" t="s">
        <v>1615</v>
      </c>
      <c r="K1826" s="197"/>
      <c r="L1826" s="197"/>
      <c r="N1826" s="197" t="s">
        <v>1616</v>
      </c>
      <c r="O1826" s="197"/>
      <c r="P1826" s="197"/>
      <c r="Q1826" s="197"/>
      <c r="R1826" s="197"/>
      <c r="S1826" s="197"/>
      <c r="T1826" s="197"/>
      <c r="U1826" s="197"/>
      <c r="V1826" s="197"/>
      <c r="W1826" s="197"/>
      <c r="X1826" s="197"/>
      <c r="Y1826" s="197"/>
      <c r="Z1826" s="197"/>
      <c r="AA1826" s="197"/>
      <c r="AC1826" s="209">
        <v>16000</v>
      </c>
      <c r="AD1826" s="209"/>
    </row>
    <row r="1827" spans="1:30">
      <c r="C1827" s="63" t="s">
        <v>1</v>
      </c>
      <c r="G1827" s="63" t="s">
        <v>1</v>
      </c>
      <c r="K1827" s="63" t="s">
        <v>1</v>
      </c>
      <c r="O1827" s="210" t="s">
        <v>1617</v>
      </c>
      <c r="P1827" s="210"/>
      <c r="Q1827" s="210"/>
      <c r="R1827" s="210"/>
      <c r="S1827" s="210"/>
      <c r="T1827" s="210"/>
      <c r="U1827" s="210"/>
      <c r="V1827" s="210"/>
      <c r="W1827" s="210"/>
      <c r="X1827" s="210"/>
      <c r="Y1827" s="210"/>
      <c r="Z1827" s="210"/>
      <c r="AA1827" s="210"/>
      <c r="AB1827" s="210"/>
    </row>
    <row r="1828" spans="1:30">
      <c r="B1828" s="197" t="s">
        <v>1472</v>
      </c>
      <c r="C1828" s="197"/>
      <c r="D1828" s="197"/>
      <c r="F1828" s="197" t="s">
        <v>405</v>
      </c>
      <c r="G1828" s="197"/>
      <c r="H1828" s="197"/>
      <c r="I1828" s="197"/>
      <c r="J1828" s="197" t="s">
        <v>1473</v>
      </c>
      <c r="K1828" s="197"/>
      <c r="L1828" s="197"/>
      <c r="N1828" s="197" t="s">
        <v>1474</v>
      </c>
      <c r="O1828" s="197"/>
      <c r="P1828" s="197"/>
      <c r="Q1828" s="197"/>
      <c r="R1828" s="197"/>
      <c r="S1828" s="197"/>
      <c r="T1828" s="197"/>
      <c r="U1828" s="197"/>
      <c r="V1828" s="197"/>
      <c r="W1828" s="197"/>
      <c r="X1828" s="197"/>
      <c r="Y1828" s="197"/>
      <c r="Z1828" s="197"/>
      <c r="AA1828" s="197"/>
      <c r="AC1828" s="209">
        <v>2800</v>
      </c>
      <c r="AD1828" s="209"/>
    </row>
    <row r="1829" spans="1:30">
      <c r="C1829" s="63" t="s">
        <v>1</v>
      </c>
      <c r="G1829" s="63" t="s">
        <v>1</v>
      </c>
      <c r="K1829" s="63" t="s">
        <v>1</v>
      </c>
      <c r="O1829" s="210" t="s">
        <v>1571</v>
      </c>
      <c r="P1829" s="210"/>
      <c r="Q1829" s="210"/>
      <c r="R1829" s="210"/>
      <c r="S1829" s="210"/>
      <c r="T1829" s="210"/>
      <c r="U1829" s="210"/>
      <c r="V1829" s="210"/>
      <c r="W1829" s="210"/>
      <c r="X1829" s="210"/>
      <c r="Y1829" s="210"/>
      <c r="Z1829" s="210"/>
      <c r="AA1829" s="210"/>
      <c r="AB1829" s="210"/>
    </row>
    <row r="1830" spans="1:30">
      <c r="B1830" s="197" t="s">
        <v>1618</v>
      </c>
      <c r="C1830" s="197"/>
      <c r="D1830" s="197"/>
      <c r="F1830" s="197" t="s">
        <v>405</v>
      </c>
      <c r="G1830" s="197"/>
      <c r="H1830" s="197"/>
      <c r="I1830" s="197"/>
      <c r="J1830" s="197" t="s">
        <v>1619</v>
      </c>
      <c r="K1830" s="197"/>
      <c r="L1830" s="197"/>
      <c r="N1830" s="197" t="s">
        <v>1620</v>
      </c>
      <c r="O1830" s="197"/>
      <c r="P1830" s="197"/>
      <c r="Q1830" s="197"/>
      <c r="R1830" s="197"/>
      <c r="S1830" s="197"/>
      <c r="T1830" s="197"/>
      <c r="U1830" s="197"/>
      <c r="V1830" s="197"/>
      <c r="W1830" s="197"/>
      <c r="X1830" s="197"/>
      <c r="Y1830" s="197"/>
      <c r="Z1830" s="197"/>
      <c r="AA1830" s="197"/>
      <c r="AC1830" s="209">
        <v>11200</v>
      </c>
      <c r="AD1830" s="209"/>
    </row>
    <row r="1831" spans="1:30">
      <c r="C1831" s="63" t="s">
        <v>1</v>
      </c>
      <c r="G1831" s="63" t="s">
        <v>1</v>
      </c>
      <c r="K1831" s="63" t="s">
        <v>1</v>
      </c>
      <c r="O1831" s="210" t="s">
        <v>1610</v>
      </c>
      <c r="P1831" s="210"/>
      <c r="Q1831" s="210"/>
      <c r="R1831" s="210"/>
      <c r="S1831" s="210"/>
      <c r="T1831" s="210"/>
      <c r="U1831" s="210"/>
      <c r="V1831" s="210"/>
      <c r="W1831" s="210"/>
      <c r="X1831" s="210"/>
      <c r="Y1831" s="210"/>
      <c r="Z1831" s="210"/>
      <c r="AA1831" s="210"/>
      <c r="AB1831" s="210"/>
    </row>
    <row r="1832" spans="1:30">
      <c r="B1832" s="197" t="s">
        <v>1621</v>
      </c>
      <c r="C1832" s="197"/>
      <c r="D1832" s="197"/>
      <c r="F1832" s="197" t="s">
        <v>405</v>
      </c>
      <c r="G1832" s="197"/>
      <c r="H1832" s="197"/>
      <c r="I1832" s="197"/>
      <c r="J1832" s="197" t="s">
        <v>1328</v>
      </c>
      <c r="K1832" s="197"/>
      <c r="L1832" s="197"/>
      <c r="N1832" s="197" t="s">
        <v>1329</v>
      </c>
      <c r="O1832" s="197"/>
      <c r="P1832" s="197"/>
      <c r="Q1832" s="197"/>
      <c r="R1832" s="197"/>
      <c r="S1832" s="197"/>
      <c r="T1832" s="197"/>
      <c r="U1832" s="197"/>
      <c r="V1832" s="197"/>
      <c r="W1832" s="197"/>
      <c r="X1832" s="197"/>
      <c r="Y1832" s="197"/>
      <c r="Z1832" s="197"/>
      <c r="AA1832" s="197"/>
      <c r="AC1832" s="209">
        <v>10803.2</v>
      </c>
      <c r="AD1832" s="209"/>
    </row>
    <row r="1833" spans="1:30">
      <c r="C1833" s="63" t="s">
        <v>1</v>
      </c>
      <c r="G1833" s="63" t="s">
        <v>1</v>
      </c>
      <c r="K1833" s="63" t="s">
        <v>1</v>
      </c>
      <c r="O1833" s="210" t="s">
        <v>1617</v>
      </c>
      <c r="P1833" s="210"/>
      <c r="Q1833" s="210"/>
      <c r="R1833" s="210"/>
      <c r="S1833" s="210"/>
      <c r="T1833" s="210"/>
      <c r="U1833" s="210"/>
      <c r="V1833" s="210"/>
      <c r="W1833" s="210"/>
      <c r="X1833" s="210"/>
      <c r="Y1833" s="210"/>
      <c r="Z1833" s="210"/>
      <c r="AA1833" s="210"/>
      <c r="AB1833" s="210"/>
    </row>
    <row r="1834" spans="1:30">
      <c r="B1834" s="197" t="s">
        <v>1524</v>
      </c>
      <c r="C1834" s="197"/>
      <c r="D1834" s="197"/>
      <c r="F1834" s="197" t="s">
        <v>52</v>
      </c>
      <c r="G1834" s="197"/>
      <c r="H1834" s="197"/>
      <c r="I1834" s="197"/>
      <c r="J1834" s="197" t="s">
        <v>1525</v>
      </c>
      <c r="K1834" s="197"/>
      <c r="L1834" s="197"/>
      <c r="N1834" s="197" t="s">
        <v>1526</v>
      </c>
      <c r="O1834" s="197"/>
      <c r="P1834" s="197"/>
      <c r="Q1834" s="197"/>
      <c r="R1834" s="197"/>
      <c r="S1834" s="197"/>
      <c r="T1834" s="197"/>
      <c r="U1834" s="197"/>
      <c r="V1834" s="197"/>
      <c r="W1834" s="197"/>
      <c r="X1834" s="197"/>
      <c r="Y1834" s="197"/>
      <c r="Z1834" s="197"/>
      <c r="AA1834" s="197"/>
      <c r="AC1834" s="209">
        <v>16000</v>
      </c>
      <c r="AD1834" s="209"/>
    </row>
    <row r="1835" spans="1:30">
      <c r="C1835" s="63" t="s">
        <v>1</v>
      </c>
      <c r="G1835" s="63" t="s">
        <v>1</v>
      </c>
      <c r="K1835" s="63" t="s">
        <v>1</v>
      </c>
      <c r="O1835" s="210" t="s">
        <v>1571</v>
      </c>
      <c r="P1835" s="210"/>
      <c r="Q1835" s="210"/>
      <c r="R1835" s="210"/>
      <c r="S1835" s="210"/>
      <c r="T1835" s="210"/>
      <c r="U1835" s="210"/>
      <c r="V1835" s="210"/>
      <c r="W1835" s="210"/>
      <c r="X1835" s="210"/>
      <c r="Y1835" s="210"/>
      <c r="Z1835" s="210"/>
      <c r="AA1835" s="210"/>
      <c r="AB1835" s="210"/>
    </row>
    <row r="1836" spans="1:30" ht="6" customHeight="1"/>
    <row r="1837" spans="1:30" ht="16.5" customHeight="1">
      <c r="A1837" s="195" t="s">
        <v>1622</v>
      </c>
      <c r="B1837" s="195"/>
      <c r="C1837" s="195"/>
      <c r="D1837" s="195"/>
      <c r="E1837" s="195"/>
      <c r="F1837" s="195"/>
      <c r="G1837" s="195"/>
      <c r="H1837" s="195"/>
      <c r="I1837" s="195"/>
      <c r="J1837" s="195"/>
      <c r="K1837" s="195"/>
      <c r="L1837" s="195"/>
      <c r="M1837" s="195"/>
      <c r="N1837" s="195"/>
      <c r="O1837" s="195"/>
      <c r="P1837" s="195"/>
      <c r="Q1837" s="195"/>
      <c r="R1837" s="195"/>
      <c r="S1837" s="195"/>
      <c r="U1837" s="63" t="s">
        <v>1</v>
      </c>
      <c r="W1837" s="63" t="s">
        <v>1</v>
      </c>
      <c r="Y1837" s="207" t="s">
        <v>895</v>
      </c>
      <c r="Z1837" s="207"/>
      <c r="AC1837" s="208">
        <v>238738.24</v>
      </c>
      <c r="AD1837" s="208"/>
    </row>
    <row r="1838" spans="1:30" ht="6.75" customHeight="1"/>
    <row r="1839" spans="1:30" ht="14.25" customHeight="1">
      <c r="A1839" s="211" t="s">
        <v>1623</v>
      </c>
      <c r="B1839" s="211"/>
      <c r="C1839" s="211"/>
      <c r="D1839" s="211"/>
      <c r="E1839" s="211"/>
      <c r="F1839" s="211"/>
      <c r="G1839" s="211"/>
      <c r="H1839" s="211"/>
      <c r="I1839" s="211"/>
      <c r="J1839" s="211"/>
      <c r="K1839" s="211"/>
      <c r="L1839" s="211"/>
      <c r="M1839" s="211"/>
      <c r="N1839" s="211"/>
      <c r="O1839" s="211"/>
    </row>
    <row r="1840" spans="1:30">
      <c r="B1840" s="212" t="s">
        <v>39</v>
      </c>
      <c r="C1840" s="212"/>
      <c r="D1840" s="212"/>
      <c r="F1840" s="212" t="s">
        <v>40</v>
      </c>
      <c r="G1840" s="212"/>
      <c r="H1840" s="212"/>
      <c r="I1840" s="212"/>
      <c r="J1840" s="212" t="s">
        <v>41</v>
      </c>
      <c r="K1840" s="212"/>
      <c r="L1840" s="212"/>
      <c r="N1840" s="212" t="s">
        <v>42</v>
      </c>
      <c r="O1840" s="212"/>
      <c r="P1840" s="212"/>
      <c r="Q1840" s="212"/>
      <c r="R1840" s="212"/>
      <c r="S1840" s="212"/>
      <c r="T1840" s="212"/>
      <c r="U1840" s="212"/>
      <c r="V1840" s="212"/>
      <c r="W1840" s="212"/>
      <c r="X1840" s="212"/>
      <c r="Y1840" s="212"/>
      <c r="Z1840" s="212"/>
      <c r="AA1840" s="212"/>
      <c r="AC1840" s="213" t="s">
        <v>43</v>
      </c>
      <c r="AD1840" s="213"/>
    </row>
    <row r="1841" spans="1:30">
      <c r="B1841" s="197" t="s">
        <v>1624</v>
      </c>
      <c r="C1841" s="197"/>
      <c r="D1841" s="197"/>
      <c r="F1841" s="197" t="s">
        <v>1625</v>
      </c>
      <c r="G1841" s="197"/>
      <c r="H1841" s="197"/>
      <c r="I1841" s="197"/>
      <c r="J1841" s="197" t="s">
        <v>899</v>
      </c>
      <c r="K1841" s="197"/>
      <c r="L1841" s="197"/>
      <c r="N1841" s="197" t="s">
        <v>900</v>
      </c>
      <c r="O1841" s="197"/>
      <c r="P1841" s="197"/>
      <c r="Q1841" s="197"/>
      <c r="R1841" s="197"/>
      <c r="S1841" s="197"/>
      <c r="T1841" s="197"/>
      <c r="U1841" s="197"/>
      <c r="V1841" s="197"/>
      <c r="W1841" s="197"/>
      <c r="X1841" s="197"/>
      <c r="Y1841" s="197"/>
      <c r="Z1841" s="197"/>
      <c r="AA1841" s="197"/>
      <c r="AC1841" s="209">
        <v>-19.04</v>
      </c>
      <c r="AD1841" s="209"/>
    </row>
    <row r="1842" spans="1:30">
      <c r="C1842" s="63" t="s">
        <v>1</v>
      </c>
      <c r="G1842" s="63" t="s">
        <v>1</v>
      </c>
      <c r="K1842" s="63" t="s">
        <v>1</v>
      </c>
      <c r="O1842" s="210" t="s">
        <v>1626</v>
      </c>
      <c r="P1842" s="210"/>
      <c r="Q1842" s="210"/>
      <c r="R1842" s="210"/>
      <c r="S1842" s="210"/>
      <c r="T1842" s="210"/>
      <c r="U1842" s="210"/>
      <c r="V1842" s="210"/>
      <c r="W1842" s="210"/>
      <c r="X1842" s="210"/>
      <c r="Y1842" s="210"/>
      <c r="Z1842" s="210"/>
      <c r="AA1842" s="210"/>
      <c r="AB1842" s="210"/>
      <c r="AC1842" s="214">
        <v>-6.54</v>
      </c>
      <c r="AD1842" s="214"/>
    </row>
    <row r="1843" spans="1:30">
      <c r="C1843" s="63" t="s">
        <v>1</v>
      </c>
      <c r="G1843" s="63" t="s">
        <v>1</v>
      </c>
      <c r="K1843" s="63" t="s">
        <v>1</v>
      </c>
      <c r="O1843" s="210" t="s">
        <v>1627</v>
      </c>
      <c r="P1843" s="210"/>
      <c r="Q1843" s="210"/>
      <c r="R1843" s="210"/>
      <c r="S1843" s="210"/>
      <c r="T1843" s="210"/>
      <c r="U1843" s="210"/>
      <c r="V1843" s="210"/>
      <c r="W1843" s="210"/>
      <c r="X1843" s="210"/>
      <c r="Y1843" s="210"/>
      <c r="Z1843" s="210"/>
      <c r="AA1843" s="210"/>
      <c r="AB1843" s="210"/>
      <c r="AC1843" s="214">
        <v>-12.5</v>
      </c>
      <c r="AD1843" s="214"/>
    </row>
    <row r="1844" spans="1:30">
      <c r="B1844" s="197" t="s">
        <v>906</v>
      </c>
      <c r="C1844" s="197"/>
      <c r="D1844" s="197"/>
      <c r="F1844" s="197" t="s">
        <v>52</v>
      </c>
      <c r="G1844" s="197"/>
      <c r="H1844" s="197"/>
      <c r="I1844" s="197"/>
      <c r="J1844" s="197" t="s">
        <v>899</v>
      </c>
      <c r="K1844" s="197"/>
      <c r="L1844" s="197"/>
      <c r="N1844" s="197" t="s">
        <v>900</v>
      </c>
      <c r="O1844" s="197"/>
      <c r="P1844" s="197"/>
      <c r="Q1844" s="197"/>
      <c r="R1844" s="197"/>
      <c r="S1844" s="197"/>
      <c r="T1844" s="197"/>
      <c r="U1844" s="197"/>
      <c r="V1844" s="197"/>
      <c r="W1844" s="197"/>
      <c r="X1844" s="197"/>
      <c r="Y1844" s="197"/>
      <c r="Z1844" s="197"/>
      <c r="AA1844" s="197"/>
      <c r="AC1844" s="209">
        <v>19.04</v>
      </c>
      <c r="AD1844" s="209"/>
    </row>
    <row r="1845" spans="1:30">
      <c r="C1845" s="63" t="s">
        <v>1</v>
      </c>
      <c r="G1845" s="63" t="s">
        <v>1</v>
      </c>
      <c r="K1845" s="63" t="s">
        <v>1</v>
      </c>
      <c r="O1845" s="210" t="s">
        <v>907</v>
      </c>
      <c r="P1845" s="210"/>
      <c r="Q1845" s="210"/>
      <c r="R1845" s="210"/>
      <c r="S1845" s="210"/>
      <c r="T1845" s="210"/>
      <c r="U1845" s="210"/>
      <c r="V1845" s="210"/>
      <c r="W1845" s="210"/>
      <c r="X1845" s="210"/>
      <c r="Y1845" s="210"/>
      <c r="Z1845" s="210"/>
      <c r="AA1845" s="210"/>
      <c r="AB1845" s="210"/>
      <c r="AC1845" s="214">
        <v>6.54</v>
      </c>
      <c r="AD1845" s="214"/>
    </row>
    <row r="1846" spans="1:30">
      <c r="C1846" s="63" t="s">
        <v>1</v>
      </c>
      <c r="G1846" s="63" t="s">
        <v>1</v>
      </c>
      <c r="K1846" s="63" t="s">
        <v>1</v>
      </c>
      <c r="O1846" s="210" t="s">
        <v>907</v>
      </c>
      <c r="P1846" s="210"/>
      <c r="Q1846" s="210"/>
      <c r="R1846" s="210"/>
      <c r="S1846" s="210"/>
      <c r="T1846" s="210"/>
      <c r="U1846" s="210"/>
      <c r="V1846" s="210"/>
      <c r="W1846" s="210"/>
      <c r="X1846" s="210"/>
      <c r="Y1846" s="210"/>
      <c r="Z1846" s="210"/>
      <c r="AA1846" s="210"/>
      <c r="AB1846" s="210"/>
      <c r="AC1846" s="214">
        <v>12.5</v>
      </c>
      <c r="AD1846" s="214"/>
    </row>
    <row r="1847" spans="1:30" ht="6" customHeight="1"/>
    <row r="1848" spans="1:30" ht="16.5" customHeight="1">
      <c r="A1848" s="195" t="s">
        <v>1628</v>
      </c>
      <c r="B1848" s="195"/>
      <c r="C1848" s="195"/>
      <c r="D1848" s="195"/>
      <c r="E1848" s="195"/>
      <c r="F1848" s="195"/>
      <c r="G1848" s="195"/>
      <c r="H1848" s="195"/>
      <c r="I1848" s="195"/>
      <c r="J1848" s="195"/>
      <c r="K1848" s="195"/>
      <c r="L1848" s="195"/>
      <c r="M1848" s="195"/>
      <c r="N1848" s="195"/>
      <c r="O1848" s="195"/>
      <c r="P1848" s="195"/>
      <c r="Q1848" s="195"/>
      <c r="R1848" s="195"/>
      <c r="S1848" s="195"/>
      <c r="U1848" s="63" t="s">
        <v>1</v>
      </c>
      <c r="W1848" s="63" t="s">
        <v>1</v>
      </c>
      <c r="Y1848" s="207" t="s">
        <v>895</v>
      </c>
      <c r="Z1848" s="207"/>
      <c r="AC1848" s="208">
        <v>0</v>
      </c>
      <c r="AD1848" s="208"/>
    </row>
    <row r="1849" spans="1:30" ht="6.75" customHeight="1"/>
    <row r="1850" spans="1:30" ht="14.25" customHeight="1">
      <c r="A1850" s="211" t="s">
        <v>1629</v>
      </c>
      <c r="B1850" s="211"/>
      <c r="C1850" s="211"/>
      <c r="D1850" s="211"/>
      <c r="E1850" s="211"/>
      <c r="F1850" s="211"/>
      <c r="G1850" s="211"/>
      <c r="H1850" s="211"/>
      <c r="I1850" s="211"/>
      <c r="J1850" s="211"/>
      <c r="K1850" s="211"/>
      <c r="L1850" s="211"/>
      <c r="M1850" s="211"/>
      <c r="N1850" s="211"/>
      <c r="O1850" s="211"/>
    </row>
    <row r="1851" spans="1:30">
      <c r="B1851" s="212" t="s">
        <v>39</v>
      </c>
      <c r="C1851" s="212"/>
      <c r="D1851" s="212"/>
      <c r="F1851" s="212" t="s">
        <v>40</v>
      </c>
      <c r="G1851" s="212"/>
      <c r="H1851" s="212"/>
      <c r="I1851" s="212"/>
      <c r="J1851" s="212" t="s">
        <v>41</v>
      </c>
      <c r="K1851" s="212"/>
      <c r="L1851" s="212"/>
      <c r="N1851" s="212" t="s">
        <v>42</v>
      </c>
      <c r="O1851" s="212"/>
      <c r="P1851" s="212"/>
      <c r="Q1851" s="212"/>
      <c r="R1851" s="212"/>
      <c r="S1851" s="212"/>
      <c r="T1851" s="212"/>
      <c r="U1851" s="212"/>
      <c r="V1851" s="212"/>
      <c r="W1851" s="212"/>
      <c r="X1851" s="212"/>
      <c r="Y1851" s="212"/>
      <c r="Z1851" s="212"/>
      <c r="AA1851" s="212"/>
      <c r="AC1851" s="213" t="s">
        <v>43</v>
      </c>
      <c r="AD1851" s="213"/>
    </row>
    <row r="1852" spans="1:30">
      <c r="B1852" s="197" t="s">
        <v>1630</v>
      </c>
      <c r="C1852" s="197"/>
      <c r="D1852" s="197"/>
      <c r="F1852" s="197" t="s">
        <v>1335</v>
      </c>
      <c r="G1852" s="197"/>
      <c r="H1852" s="197"/>
      <c r="I1852" s="197"/>
      <c r="J1852" s="197" t="s">
        <v>1631</v>
      </c>
      <c r="K1852" s="197"/>
      <c r="L1852" s="197"/>
      <c r="N1852" s="197" t="s">
        <v>1632</v>
      </c>
      <c r="O1852" s="197"/>
      <c r="P1852" s="197"/>
      <c r="Q1852" s="197"/>
      <c r="R1852" s="197"/>
      <c r="S1852" s="197"/>
      <c r="T1852" s="197"/>
      <c r="U1852" s="197"/>
      <c r="V1852" s="197"/>
      <c r="W1852" s="197"/>
      <c r="X1852" s="197"/>
      <c r="Y1852" s="197"/>
      <c r="Z1852" s="197"/>
      <c r="AA1852" s="197"/>
      <c r="AC1852" s="209">
        <v>-3000</v>
      </c>
      <c r="AD1852" s="209"/>
    </row>
    <row r="1853" spans="1:30">
      <c r="C1853" s="63" t="s">
        <v>1</v>
      </c>
      <c r="G1853" s="63" t="s">
        <v>1</v>
      </c>
      <c r="K1853" s="63" t="s">
        <v>1</v>
      </c>
      <c r="O1853" s="210" t="s">
        <v>1633</v>
      </c>
      <c r="P1853" s="210"/>
      <c r="Q1853" s="210"/>
      <c r="R1853" s="210"/>
      <c r="S1853" s="210"/>
      <c r="T1853" s="210"/>
      <c r="U1853" s="210"/>
      <c r="V1853" s="210"/>
      <c r="W1853" s="210"/>
      <c r="X1853" s="210"/>
      <c r="Y1853" s="210"/>
      <c r="Z1853" s="210"/>
      <c r="AA1853" s="210"/>
      <c r="AB1853" s="210"/>
    </row>
    <row r="1854" spans="1:30">
      <c r="B1854" s="197" t="s">
        <v>1634</v>
      </c>
      <c r="C1854" s="197"/>
      <c r="D1854" s="197"/>
      <c r="F1854" s="197" t="s">
        <v>52</v>
      </c>
      <c r="G1854" s="197"/>
      <c r="H1854" s="197"/>
      <c r="I1854" s="197"/>
      <c r="J1854" s="197" t="s">
        <v>1631</v>
      </c>
      <c r="K1854" s="197"/>
      <c r="L1854" s="197"/>
      <c r="N1854" s="197" t="s">
        <v>1632</v>
      </c>
      <c r="O1854" s="197"/>
      <c r="P1854" s="197"/>
      <c r="Q1854" s="197"/>
      <c r="R1854" s="197"/>
      <c r="S1854" s="197"/>
      <c r="T1854" s="197"/>
      <c r="U1854" s="197"/>
      <c r="V1854" s="197"/>
      <c r="W1854" s="197"/>
      <c r="X1854" s="197"/>
      <c r="Y1854" s="197"/>
      <c r="Z1854" s="197"/>
      <c r="AA1854" s="197"/>
      <c r="AC1854" s="209">
        <v>6000</v>
      </c>
      <c r="AD1854" s="209"/>
    </row>
    <row r="1855" spans="1:30">
      <c r="C1855" s="63" t="s">
        <v>1</v>
      </c>
      <c r="G1855" s="63" t="s">
        <v>1</v>
      </c>
      <c r="K1855" s="63" t="s">
        <v>1</v>
      </c>
      <c r="O1855" s="210" t="s">
        <v>907</v>
      </c>
      <c r="P1855" s="210"/>
      <c r="Q1855" s="210"/>
      <c r="R1855" s="210"/>
      <c r="S1855" s="210"/>
      <c r="T1855" s="210"/>
      <c r="U1855" s="210"/>
      <c r="V1855" s="210"/>
      <c r="W1855" s="210"/>
      <c r="X1855" s="210"/>
      <c r="Y1855" s="210"/>
      <c r="Z1855" s="210"/>
      <c r="AA1855" s="210"/>
      <c r="AB1855" s="210"/>
      <c r="AC1855" s="214">
        <v>3000</v>
      </c>
      <c r="AD1855" s="214"/>
    </row>
    <row r="1856" spans="1:30">
      <c r="C1856" s="63" t="s">
        <v>1</v>
      </c>
      <c r="G1856" s="63" t="s">
        <v>1</v>
      </c>
      <c r="K1856" s="63" t="s">
        <v>1</v>
      </c>
      <c r="O1856" s="210" t="s">
        <v>1633</v>
      </c>
      <c r="P1856" s="210"/>
      <c r="Q1856" s="210"/>
      <c r="R1856" s="210"/>
      <c r="S1856" s="210"/>
      <c r="T1856" s="210"/>
      <c r="U1856" s="210"/>
      <c r="V1856" s="210"/>
      <c r="W1856" s="210"/>
      <c r="X1856" s="210"/>
      <c r="Y1856" s="210"/>
      <c r="Z1856" s="210"/>
      <c r="AA1856" s="210"/>
      <c r="AB1856" s="210"/>
      <c r="AC1856" s="214">
        <v>3000</v>
      </c>
      <c r="AD1856" s="214"/>
    </row>
    <row r="1857" spans="1:30">
      <c r="B1857" s="197" t="s">
        <v>1635</v>
      </c>
      <c r="C1857" s="197"/>
      <c r="D1857" s="197"/>
      <c r="F1857" s="197" t="s">
        <v>52</v>
      </c>
      <c r="G1857" s="197"/>
      <c r="H1857" s="197"/>
      <c r="I1857" s="197"/>
      <c r="J1857" s="197" t="s">
        <v>1636</v>
      </c>
      <c r="K1857" s="197"/>
      <c r="L1857" s="197"/>
      <c r="N1857" s="197" t="s">
        <v>1637</v>
      </c>
      <c r="O1857" s="197"/>
      <c r="P1857" s="197"/>
      <c r="Q1857" s="197"/>
      <c r="R1857" s="197"/>
      <c r="S1857" s="197"/>
      <c r="T1857" s="197"/>
      <c r="U1857" s="197"/>
      <c r="V1857" s="197"/>
      <c r="W1857" s="197"/>
      <c r="X1857" s="197"/>
      <c r="Y1857" s="197"/>
      <c r="Z1857" s="197"/>
      <c r="AA1857" s="197"/>
      <c r="AC1857" s="209">
        <v>5465</v>
      </c>
      <c r="AD1857" s="209"/>
    </row>
    <row r="1858" spans="1:30">
      <c r="C1858" s="63" t="s">
        <v>1</v>
      </c>
      <c r="G1858" s="63" t="s">
        <v>1</v>
      </c>
      <c r="K1858" s="63" t="s">
        <v>1</v>
      </c>
      <c r="O1858" s="210" t="s">
        <v>1638</v>
      </c>
      <c r="P1858" s="210"/>
      <c r="Q1858" s="210"/>
      <c r="R1858" s="210"/>
      <c r="S1858" s="210"/>
      <c r="T1858" s="210"/>
      <c r="U1858" s="210"/>
      <c r="V1858" s="210"/>
      <c r="W1858" s="210"/>
      <c r="X1858" s="210"/>
      <c r="Y1858" s="210"/>
      <c r="Z1858" s="210"/>
      <c r="AA1858" s="210"/>
      <c r="AB1858" s="210"/>
      <c r="AC1858" s="214">
        <v>1965</v>
      </c>
      <c r="AD1858" s="214"/>
    </row>
    <row r="1859" spans="1:30">
      <c r="C1859" s="63" t="s">
        <v>1</v>
      </c>
      <c r="G1859" s="63" t="s">
        <v>1</v>
      </c>
      <c r="K1859" s="63" t="s">
        <v>1</v>
      </c>
      <c r="O1859" s="210" t="s">
        <v>1638</v>
      </c>
      <c r="P1859" s="210"/>
      <c r="Q1859" s="210"/>
      <c r="R1859" s="210"/>
      <c r="S1859" s="210"/>
      <c r="T1859" s="210"/>
      <c r="U1859" s="210"/>
      <c r="V1859" s="210"/>
      <c r="W1859" s="210"/>
      <c r="X1859" s="210"/>
      <c r="Y1859" s="210"/>
      <c r="Z1859" s="210"/>
      <c r="AA1859" s="210"/>
      <c r="AB1859" s="210"/>
      <c r="AC1859" s="214">
        <v>3500</v>
      </c>
      <c r="AD1859" s="214"/>
    </row>
    <row r="1860" spans="1:30" ht="6" customHeight="1"/>
    <row r="1861" spans="1:30" ht="16.5" customHeight="1">
      <c r="A1861" s="195" t="s">
        <v>1639</v>
      </c>
      <c r="B1861" s="195"/>
      <c r="C1861" s="195"/>
      <c r="D1861" s="195"/>
      <c r="E1861" s="195"/>
      <c r="F1861" s="195"/>
      <c r="G1861" s="195"/>
      <c r="H1861" s="195"/>
      <c r="I1861" s="195"/>
      <c r="J1861" s="195"/>
      <c r="K1861" s="195"/>
      <c r="L1861" s="195"/>
      <c r="M1861" s="195"/>
      <c r="N1861" s="195"/>
      <c r="O1861" s="195"/>
      <c r="P1861" s="195"/>
      <c r="Q1861" s="195"/>
      <c r="R1861" s="195"/>
      <c r="S1861" s="195"/>
      <c r="U1861" s="63" t="s">
        <v>1</v>
      </c>
      <c r="W1861" s="63" t="s">
        <v>1</v>
      </c>
      <c r="Y1861" s="207" t="s">
        <v>895</v>
      </c>
      <c r="Z1861" s="207"/>
      <c r="AC1861" s="208">
        <v>8465</v>
      </c>
      <c r="AD1861" s="208"/>
    </row>
    <row r="1862" spans="1:30" ht="6.75" customHeight="1"/>
    <row r="1863" spans="1:30" ht="14.25" customHeight="1">
      <c r="A1863" s="211" t="s">
        <v>1640</v>
      </c>
      <c r="B1863" s="211"/>
      <c r="C1863" s="211"/>
      <c r="D1863" s="211"/>
      <c r="E1863" s="211"/>
      <c r="F1863" s="211"/>
      <c r="G1863" s="211"/>
      <c r="H1863" s="211"/>
      <c r="I1863" s="211"/>
      <c r="J1863" s="211"/>
      <c r="K1863" s="211"/>
      <c r="L1863" s="211"/>
      <c r="M1863" s="211"/>
      <c r="N1863" s="211"/>
      <c r="O1863" s="211"/>
    </row>
    <row r="1864" spans="1:30">
      <c r="B1864" s="212" t="s">
        <v>39</v>
      </c>
      <c r="C1864" s="212"/>
      <c r="D1864" s="212"/>
      <c r="F1864" s="212" t="s">
        <v>40</v>
      </c>
      <c r="G1864" s="212"/>
      <c r="H1864" s="212"/>
      <c r="I1864" s="212"/>
      <c r="J1864" s="212" t="s">
        <v>41</v>
      </c>
      <c r="K1864" s="212"/>
      <c r="L1864" s="212"/>
      <c r="N1864" s="212" t="s">
        <v>42</v>
      </c>
      <c r="O1864" s="212"/>
      <c r="P1864" s="212"/>
      <c r="Q1864" s="212"/>
      <c r="R1864" s="212"/>
      <c r="S1864" s="212"/>
      <c r="T1864" s="212"/>
      <c r="U1864" s="212"/>
      <c r="V1864" s="212"/>
      <c r="W1864" s="212"/>
      <c r="X1864" s="212"/>
      <c r="Y1864" s="212"/>
      <c r="Z1864" s="212"/>
      <c r="AA1864" s="212"/>
      <c r="AC1864" s="213" t="s">
        <v>43</v>
      </c>
      <c r="AD1864" s="213"/>
    </row>
    <row r="1865" spans="1:30">
      <c r="B1865" s="197" t="s">
        <v>1156</v>
      </c>
      <c r="C1865" s="197"/>
      <c r="D1865" s="197"/>
      <c r="F1865" s="197" t="s">
        <v>52</v>
      </c>
      <c r="G1865" s="197"/>
      <c r="H1865" s="197"/>
      <c r="I1865" s="197"/>
      <c r="J1865" s="197" t="s">
        <v>1140</v>
      </c>
      <c r="K1865" s="197"/>
      <c r="L1865" s="197"/>
      <c r="N1865" s="197" t="s">
        <v>1141</v>
      </c>
      <c r="O1865" s="197"/>
      <c r="P1865" s="197"/>
      <c r="Q1865" s="197"/>
      <c r="R1865" s="197"/>
      <c r="S1865" s="197"/>
      <c r="T1865" s="197"/>
      <c r="U1865" s="197"/>
      <c r="V1865" s="197"/>
      <c r="W1865" s="197"/>
      <c r="X1865" s="197"/>
      <c r="Y1865" s="197"/>
      <c r="Z1865" s="197"/>
      <c r="AA1865" s="197"/>
      <c r="AC1865" s="209">
        <v>22498.3</v>
      </c>
      <c r="AD1865" s="209"/>
    </row>
    <row r="1866" spans="1:30">
      <c r="C1866" s="63" t="s">
        <v>1</v>
      </c>
      <c r="G1866" s="63" t="s">
        <v>1</v>
      </c>
      <c r="K1866" s="63" t="s">
        <v>1</v>
      </c>
      <c r="O1866" s="210" t="s">
        <v>1641</v>
      </c>
      <c r="P1866" s="210"/>
      <c r="Q1866" s="210"/>
      <c r="R1866" s="210"/>
      <c r="S1866" s="210"/>
      <c r="T1866" s="210"/>
      <c r="U1866" s="210"/>
      <c r="V1866" s="210"/>
      <c r="W1866" s="210"/>
      <c r="X1866" s="210"/>
      <c r="Y1866" s="210"/>
      <c r="Z1866" s="210"/>
      <c r="AA1866" s="210"/>
      <c r="AB1866" s="210"/>
    </row>
    <row r="1867" spans="1:30">
      <c r="B1867" s="197" t="s">
        <v>1135</v>
      </c>
      <c r="C1867" s="197"/>
      <c r="D1867" s="197"/>
      <c r="F1867" s="197" t="s">
        <v>214</v>
      </c>
      <c r="G1867" s="197"/>
      <c r="H1867" s="197"/>
      <c r="I1867" s="197"/>
      <c r="J1867" s="197" t="s">
        <v>1136</v>
      </c>
      <c r="K1867" s="197"/>
      <c r="L1867" s="197"/>
      <c r="N1867" s="197" t="s">
        <v>1137</v>
      </c>
      <c r="O1867" s="197"/>
      <c r="P1867" s="197"/>
      <c r="Q1867" s="197"/>
      <c r="R1867" s="197"/>
      <c r="S1867" s="197"/>
      <c r="T1867" s="197"/>
      <c r="U1867" s="197"/>
      <c r="V1867" s="197"/>
      <c r="W1867" s="197"/>
      <c r="X1867" s="197"/>
      <c r="Y1867" s="197"/>
      <c r="Z1867" s="197"/>
      <c r="AA1867" s="197"/>
      <c r="AC1867" s="209">
        <v>709.67</v>
      </c>
      <c r="AD1867" s="209"/>
    </row>
    <row r="1868" spans="1:30">
      <c r="C1868" s="63" t="s">
        <v>1</v>
      </c>
      <c r="G1868" s="63" t="s">
        <v>1</v>
      </c>
      <c r="K1868" s="63" t="s">
        <v>1</v>
      </c>
      <c r="O1868" s="210" t="s">
        <v>1642</v>
      </c>
      <c r="P1868" s="210"/>
      <c r="Q1868" s="210"/>
      <c r="R1868" s="210"/>
      <c r="S1868" s="210"/>
      <c r="T1868" s="210"/>
      <c r="U1868" s="210"/>
      <c r="V1868" s="210"/>
      <c r="W1868" s="210"/>
      <c r="X1868" s="210"/>
      <c r="Y1868" s="210"/>
      <c r="Z1868" s="210"/>
      <c r="AA1868" s="210"/>
      <c r="AB1868" s="210"/>
    </row>
    <row r="1869" spans="1:30">
      <c r="B1869" s="197" t="s">
        <v>1643</v>
      </c>
      <c r="C1869" s="197"/>
      <c r="D1869" s="197"/>
      <c r="F1869" s="197" t="s">
        <v>52</v>
      </c>
      <c r="G1869" s="197"/>
      <c r="H1869" s="197"/>
      <c r="I1869" s="197"/>
      <c r="J1869" s="197" t="s">
        <v>1644</v>
      </c>
      <c r="K1869" s="197"/>
      <c r="L1869" s="197"/>
      <c r="N1869" s="197" t="s">
        <v>1645</v>
      </c>
      <c r="O1869" s="197"/>
      <c r="P1869" s="197"/>
      <c r="Q1869" s="197"/>
      <c r="R1869" s="197"/>
      <c r="S1869" s="197"/>
      <c r="T1869" s="197"/>
      <c r="U1869" s="197"/>
      <c r="V1869" s="197"/>
      <c r="W1869" s="197"/>
      <c r="X1869" s="197"/>
      <c r="Y1869" s="197"/>
      <c r="Z1869" s="197"/>
      <c r="AA1869" s="197"/>
      <c r="AC1869" s="209">
        <v>50197.120000000003</v>
      </c>
      <c r="AD1869" s="209"/>
    </row>
    <row r="1870" spans="1:30">
      <c r="C1870" s="63" t="s">
        <v>1</v>
      </c>
      <c r="G1870" s="63" t="s">
        <v>1</v>
      </c>
      <c r="K1870" s="63" t="s">
        <v>1</v>
      </c>
      <c r="O1870" s="210" t="s">
        <v>1646</v>
      </c>
      <c r="P1870" s="210"/>
      <c r="Q1870" s="210"/>
      <c r="R1870" s="210"/>
      <c r="S1870" s="210"/>
      <c r="T1870" s="210"/>
      <c r="U1870" s="210"/>
      <c r="V1870" s="210"/>
      <c r="W1870" s="210"/>
      <c r="X1870" s="210"/>
      <c r="Y1870" s="210"/>
      <c r="Z1870" s="210"/>
      <c r="AA1870" s="210"/>
      <c r="AB1870" s="210"/>
      <c r="AC1870" s="214">
        <v>12074.6</v>
      </c>
      <c r="AD1870" s="214"/>
    </row>
    <row r="1871" spans="1:30">
      <c r="C1871" s="63" t="s">
        <v>1</v>
      </c>
      <c r="G1871" s="63" t="s">
        <v>1</v>
      </c>
      <c r="K1871" s="63" t="s">
        <v>1</v>
      </c>
      <c r="O1871" s="210" t="s">
        <v>1647</v>
      </c>
      <c r="P1871" s="210"/>
      <c r="Q1871" s="210"/>
      <c r="R1871" s="210"/>
      <c r="S1871" s="210"/>
      <c r="T1871" s="210"/>
      <c r="U1871" s="210"/>
      <c r="V1871" s="210"/>
      <c r="W1871" s="210"/>
      <c r="X1871" s="210"/>
      <c r="Y1871" s="210"/>
      <c r="Z1871" s="210"/>
      <c r="AA1871" s="210"/>
      <c r="AB1871" s="210"/>
      <c r="AC1871" s="214">
        <v>47.6</v>
      </c>
      <c r="AD1871" s="214"/>
    </row>
    <row r="1872" spans="1:30">
      <c r="C1872" s="63" t="s">
        <v>1</v>
      </c>
      <c r="G1872" s="63" t="s">
        <v>1</v>
      </c>
      <c r="K1872" s="63" t="s">
        <v>1</v>
      </c>
      <c r="O1872" s="210" t="s">
        <v>1648</v>
      </c>
      <c r="P1872" s="210"/>
      <c r="Q1872" s="210"/>
      <c r="R1872" s="210"/>
      <c r="S1872" s="210"/>
      <c r="T1872" s="210"/>
      <c r="U1872" s="210"/>
      <c r="V1872" s="210"/>
      <c r="W1872" s="210"/>
      <c r="X1872" s="210"/>
      <c r="Y1872" s="210"/>
      <c r="Z1872" s="210"/>
      <c r="AA1872" s="210"/>
      <c r="AB1872" s="210"/>
      <c r="AC1872" s="214">
        <v>26498.67</v>
      </c>
      <c r="AD1872" s="214"/>
    </row>
    <row r="1873" spans="1:30">
      <c r="C1873" s="63" t="s">
        <v>1</v>
      </c>
      <c r="G1873" s="63" t="s">
        <v>1</v>
      </c>
      <c r="K1873" s="63" t="s">
        <v>1</v>
      </c>
      <c r="O1873" s="210" t="s">
        <v>1649</v>
      </c>
      <c r="P1873" s="210"/>
      <c r="Q1873" s="210"/>
      <c r="R1873" s="210"/>
      <c r="S1873" s="210"/>
      <c r="T1873" s="210"/>
      <c r="U1873" s="210"/>
      <c r="V1873" s="210"/>
      <c r="W1873" s="210"/>
      <c r="X1873" s="210"/>
      <c r="Y1873" s="210"/>
      <c r="Z1873" s="210"/>
      <c r="AA1873" s="210"/>
      <c r="AB1873" s="210"/>
      <c r="AC1873" s="214">
        <v>45.05</v>
      </c>
      <c r="AD1873" s="214"/>
    </row>
    <row r="1874" spans="1:30">
      <c r="C1874" s="63" t="s">
        <v>1</v>
      </c>
      <c r="G1874" s="63" t="s">
        <v>1</v>
      </c>
      <c r="K1874" s="63" t="s">
        <v>1</v>
      </c>
      <c r="O1874" s="210" t="s">
        <v>1650</v>
      </c>
      <c r="P1874" s="210"/>
      <c r="Q1874" s="210"/>
      <c r="R1874" s="210"/>
      <c r="S1874" s="210"/>
      <c r="T1874" s="210"/>
      <c r="U1874" s="210"/>
      <c r="V1874" s="210"/>
      <c r="W1874" s="210"/>
      <c r="X1874" s="210"/>
      <c r="Y1874" s="210"/>
      <c r="Z1874" s="210"/>
      <c r="AA1874" s="210"/>
      <c r="AB1874" s="210"/>
      <c r="AC1874" s="214">
        <v>104.47</v>
      </c>
      <c r="AD1874" s="214"/>
    </row>
    <row r="1875" spans="1:30">
      <c r="C1875" s="63" t="s">
        <v>1</v>
      </c>
      <c r="G1875" s="63" t="s">
        <v>1</v>
      </c>
      <c r="K1875" s="63" t="s">
        <v>1</v>
      </c>
      <c r="O1875" s="210" t="s">
        <v>1651</v>
      </c>
      <c r="P1875" s="210"/>
      <c r="Q1875" s="210"/>
      <c r="R1875" s="210"/>
      <c r="S1875" s="210"/>
      <c r="T1875" s="210"/>
      <c r="U1875" s="210"/>
      <c r="V1875" s="210"/>
      <c r="W1875" s="210"/>
      <c r="X1875" s="210"/>
      <c r="Y1875" s="210"/>
      <c r="Z1875" s="210"/>
      <c r="AA1875" s="210"/>
      <c r="AB1875" s="210"/>
      <c r="AC1875" s="214">
        <v>11426.73</v>
      </c>
      <c r="AD1875" s="214"/>
    </row>
    <row r="1876" spans="1:30" ht="6" customHeight="1"/>
    <row r="1877" spans="1:30" ht="16.5" customHeight="1">
      <c r="A1877" s="195" t="s">
        <v>1652</v>
      </c>
      <c r="B1877" s="195"/>
      <c r="C1877" s="195"/>
      <c r="D1877" s="195"/>
      <c r="E1877" s="195"/>
      <c r="F1877" s="195"/>
      <c r="G1877" s="195"/>
      <c r="H1877" s="195"/>
      <c r="I1877" s="195"/>
      <c r="J1877" s="195"/>
      <c r="K1877" s="195"/>
      <c r="L1877" s="195"/>
      <c r="M1877" s="195"/>
      <c r="N1877" s="195"/>
      <c r="O1877" s="195"/>
      <c r="P1877" s="195"/>
      <c r="Q1877" s="195"/>
      <c r="R1877" s="195"/>
      <c r="S1877" s="195"/>
      <c r="U1877" s="63" t="s">
        <v>1</v>
      </c>
      <c r="W1877" s="63" t="s">
        <v>1</v>
      </c>
      <c r="Y1877" s="207" t="s">
        <v>895</v>
      </c>
      <c r="Z1877" s="207"/>
      <c r="AC1877" s="208">
        <v>73405.09</v>
      </c>
      <c r="AD1877" s="208"/>
    </row>
    <row r="1878" spans="1:30" ht="6.75" customHeight="1"/>
    <row r="1879" spans="1:30" ht="14.25" customHeight="1">
      <c r="A1879" s="211" t="s">
        <v>1653</v>
      </c>
      <c r="B1879" s="211"/>
      <c r="C1879" s="211"/>
      <c r="D1879" s="211"/>
      <c r="E1879" s="211"/>
      <c r="F1879" s="211"/>
      <c r="G1879" s="211"/>
      <c r="H1879" s="211"/>
      <c r="I1879" s="211"/>
      <c r="J1879" s="211"/>
      <c r="K1879" s="211"/>
      <c r="L1879" s="211"/>
      <c r="M1879" s="211"/>
      <c r="N1879" s="211"/>
      <c r="O1879" s="211"/>
    </row>
    <row r="1880" spans="1:30">
      <c r="B1880" s="212" t="s">
        <v>39</v>
      </c>
      <c r="C1880" s="212"/>
      <c r="D1880" s="212"/>
      <c r="F1880" s="212" t="s">
        <v>40</v>
      </c>
      <c r="G1880" s="212"/>
      <c r="H1880" s="212"/>
      <c r="I1880" s="212"/>
      <c r="J1880" s="212" t="s">
        <v>41</v>
      </c>
      <c r="K1880" s="212"/>
      <c r="L1880" s="212"/>
      <c r="N1880" s="212" t="s">
        <v>42</v>
      </c>
      <c r="O1880" s="212"/>
      <c r="P1880" s="212"/>
      <c r="Q1880" s="212"/>
      <c r="R1880" s="212"/>
      <c r="S1880" s="212"/>
      <c r="T1880" s="212"/>
      <c r="U1880" s="212"/>
      <c r="V1880" s="212"/>
      <c r="W1880" s="212"/>
      <c r="X1880" s="212"/>
      <c r="Y1880" s="212"/>
      <c r="Z1880" s="212"/>
      <c r="AA1880" s="212"/>
      <c r="AC1880" s="213" t="s">
        <v>43</v>
      </c>
      <c r="AD1880" s="213"/>
    </row>
    <row r="1881" spans="1:30" ht="9.75" customHeight="1"/>
    <row r="1882" spans="1:30" ht="12" customHeight="1"/>
    <row r="1883" spans="1:30" ht="13.5" customHeight="1">
      <c r="A1883" s="195" t="s">
        <v>115</v>
      </c>
      <c r="B1883" s="195"/>
      <c r="C1883" s="195"/>
      <c r="D1883" s="195"/>
      <c r="E1883" s="195"/>
      <c r="F1883" s="195"/>
      <c r="G1883" s="195"/>
      <c r="H1883" s="195"/>
      <c r="I1883" s="195"/>
      <c r="J1883" s="195"/>
      <c r="K1883" s="195"/>
      <c r="L1883" s="195"/>
      <c r="M1883" s="195"/>
      <c r="R1883" s="196" t="s">
        <v>1654</v>
      </c>
      <c r="S1883" s="196"/>
      <c r="T1883" s="196"/>
      <c r="U1883" s="196"/>
      <c r="V1883" s="196"/>
      <c r="W1883" s="196"/>
      <c r="X1883" s="196"/>
      <c r="Y1883" s="196"/>
      <c r="Z1883" s="196"/>
      <c r="AA1883" s="196"/>
      <c r="AB1883" s="196"/>
      <c r="AC1883" s="196"/>
      <c r="AD1883" s="196"/>
    </row>
    <row r="1884" spans="1:30" ht="25.5" customHeight="1">
      <c r="C1884" s="201" t="s">
        <v>35</v>
      </c>
      <c r="D1884" s="201"/>
      <c r="E1884" s="201"/>
      <c r="F1884" s="201"/>
      <c r="G1884" s="201"/>
      <c r="H1884" s="201"/>
      <c r="I1884" s="201"/>
      <c r="J1884" s="201"/>
      <c r="K1884" s="201"/>
      <c r="L1884" s="201"/>
      <c r="M1884" s="201"/>
      <c r="N1884" s="201"/>
      <c r="O1884" s="201"/>
      <c r="P1884" s="201"/>
      <c r="Q1884" s="201"/>
      <c r="R1884" s="201"/>
      <c r="S1884" s="201"/>
      <c r="T1884" s="201"/>
      <c r="U1884" s="201"/>
      <c r="V1884" s="201"/>
      <c r="W1884" s="201"/>
      <c r="X1884" s="201"/>
      <c r="Y1884" s="201"/>
      <c r="Z1884" s="201"/>
      <c r="AA1884" s="201"/>
      <c r="AB1884" s="201"/>
      <c r="AC1884" s="201"/>
    </row>
    <row r="1885" spans="1:30" ht="7.5" customHeight="1"/>
    <row r="1886" spans="1:30" ht="18.75" customHeight="1">
      <c r="I1886" s="215" t="s">
        <v>36</v>
      </c>
      <c r="J1886" s="215"/>
      <c r="K1886" s="215"/>
      <c r="L1886" s="215"/>
      <c r="M1886" s="215"/>
      <c r="N1886" s="215"/>
      <c r="O1886" s="215"/>
      <c r="P1886" s="215"/>
      <c r="S1886" s="216" t="s">
        <v>37</v>
      </c>
      <c r="T1886" s="216"/>
      <c r="U1886" s="216"/>
      <c r="V1886" s="216"/>
      <c r="W1886" s="216"/>
      <c r="X1886" s="216"/>
      <c r="Y1886" s="216"/>
    </row>
    <row r="1887" spans="1:30" ht="6.75" customHeight="1"/>
    <row r="1888" spans="1:30" ht="14.25" customHeight="1">
      <c r="A1888" s="211" t="s">
        <v>1653</v>
      </c>
      <c r="B1888" s="211"/>
      <c r="C1888" s="211"/>
      <c r="D1888" s="211"/>
      <c r="E1888" s="211"/>
      <c r="F1888" s="211"/>
      <c r="G1888" s="211"/>
      <c r="H1888" s="211"/>
      <c r="I1888" s="211"/>
      <c r="J1888" s="211"/>
      <c r="K1888" s="211"/>
      <c r="L1888" s="211"/>
      <c r="M1888" s="211"/>
      <c r="N1888" s="211"/>
      <c r="O1888" s="211"/>
    </row>
    <row r="1889" spans="1:30">
      <c r="B1889" s="212" t="s">
        <v>39</v>
      </c>
      <c r="C1889" s="212"/>
      <c r="D1889" s="212"/>
      <c r="F1889" s="212" t="s">
        <v>40</v>
      </c>
      <c r="G1889" s="212"/>
      <c r="H1889" s="212"/>
      <c r="I1889" s="212"/>
      <c r="J1889" s="212" t="s">
        <v>41</v>
      </c>
      <c r="K1889" s="212"/>
      <c r="L1889" s="212"/>
      <c r="N1889" s="212" t="s">
        <v>42</v>
      </c>
      <c r="O1889" s="212"/>
      <c r="P1889" s="212"/>
      <c r="Q1889" s="212"/>
      <c r="R1889" s="212"/>
      <c r="S1889" s="212"/>
      <c r="T1889" s="212"/>
      <c r="U1889" s="212"/>
      <c r="V1889" s="212"/>
      <c r="W1889" s="212"/>
      <c r="X1889" s="212"/>
      <c r="Y1889" s="212"/>
      <c r="Z1889" s="212"/>
      <c r="AA1889" s="212"/>
      <c r="AC1889" s="213" t="s">
        <v>43</v>
      </c>
      <c r="AD1889" s="213"/>
    </row>
    <row r="1890" spans="1:30">
      <c r="B1890" s="197" t="s">
        <v>1655</v>
      </c>
      <c r="C1890" s="197"/>
      <c r="D1890" s="197"/>
      <c r="F1890" s="197" t="s">
        <v>302</v>
      </c>
      <c r="G1890" s="197"/>
      <c r="H1890" s="197"/>
      <c r="I1890" s="197"/>
      <c r="J1890" s="197" t="s">
        <v>1656</v>
      </c>
      <c r="K1890" s="197"/>
      <c r="L1890" s="197"/>
      <c r="N1890" s="197" t="s">
        <v>1657</v>
      </c>
      <c r="O1890" s="197"/>
      <c r="P1890" s="197"/>
      <c r="Q1890" s="197"/>
      <c r="R1890" s="197"/>
      <c r="S1890" s="197"/>
      <c r="T1890" s="197"/>
      <c r="U1890" s="197"/>
      <c r="V1890" s="197"/>
      <c r="W1890" s="197"/>
      <c r="X1890" s="197"/>
      <c r="Y1890" s="197"/>
      <c r="Z1890" s="197"/>
      <c r="AA1890" s="197"/>
      <c r="AC1890" s="209">
        <v>7600</v>
      </c>
      <c r="AD1890" s="209"/>
    </row>
    <row r="1891" spans="1:30">
      <c r="C1891" s="63" t="s">
        <v>1</v>
      </c>
      <c r="G1891" s="63" t="s">
        <v>1</v>
      </c>
      <c r="K1891" s="63" t="s">
        <v>1</v>
      </c>
      <c r="O1891" s="210" t="s">
        <v>1658</v>
      </c>
      <c r="P1891" s="210"/>
      <c r="Q1891" s="210"/>
      <c r="R1891" s="210"/>
      <c r="S1891" s="210"/>
      <c r="T1891" s="210"/>
      <c r="U1891" s="210"/>
      <c r="V1891" s="210"/>
      <c r="W1891" s="210"/>
      <c r="X1891" s="210"/>
      <c r="Y1891" s="210"/>
      <c r="Z1891" s="210"/>
      <c r="AA1891" s="210"/>
      <c r="AB1891" s="210"/>
    </row>
    <row r="1892" spans="1:30">
      <c r="B1892" s="197" t="s">
        <v>1659</v>
      </c>
      <c r="C1892" s="197"/>
      <c r="D1892" s="197"/>
      <c r="F1892" s="197" t="s">
        <v>405</v>
      </c>
      <c r="G1892" s="197"/>
      <c r="H1892" s="197"/>
      <c r="I1892" s="197"/>
      <c r="J1892" s="197" t="s">
        <v>1656</v>
      </c>
      <c r="K1892" s="197"/>
      <c r="L1892" s="197"/>
      <c r="N1892" s="197" t="s">
        <v>1657</v>
      </c>
      <c r="O1892" s="197"/>
      <c r="P1892" s="197"/>
      <c r="Q1892" s="197"/>
      <c r="R1892" s="197"/>
      <c r="S1892" s="197"/>
      <c r="T1892" s="197"/>
      <c r="U1892" s="197"/>
      <c r="V1892" s="197"/>
      <c r="W1892" s="197"/>
      <c r="X1892" s="197"/>
      <c r="Y1892" s="197"/>
      <c r="Z1892" s="197"/>
      <c r="AA1892" s="197"/>
      <c r="AC1892" s="209">
        <v>3800</v>
      </c>
      <c r="AD1892" s="209"/>
    </row>
    <row r="1893" spans="1:30">
      <c r="C1893" s="63" t="s">
        <v>1</v>
      </c>
      <c r="G1893" s="63" t="s">
        <v>1</v>
      </c>
      <c r="K1893" s="63" t="s">
        <v>1</v>
      </c>
      <c r="O1893" s="210" t="s">
        <v>1658</v>
      </c>
      <c r="P1893" s="210"/>
      <c r="Q1893" s="210"/>
      <c r="R1893" s="210"/>
      <c r="S1893" s="210"/>
      <c r="T1893" s="210"/>
      <c r="U1893" s="210"/>
      <c r="V1893" s="210"/>
      <c r="W1893" s="210"/>
      <c r="X1893" s="210"/>
      <c r="Y1893" s="210"/>
      <c r="Z1893" s="210"/>
      <c r="AA1893" s="210"/>
      <c r="AB1893" s="210"/>
    </row>
    <row r="1894" spans="1:30" ht="6" customHeight="1"/>
    <row r="1895" spans="1:30" ht="16.5" customHeight="1">
      <c r="A1895" s="195" t="s">
        <v>1660</v>
      </c>
      <c r="B1895" s="195"/>
      <c r="C1895" s="195"/>
      <c r="D1895" s="195"/>
      <c r="E1895" s="195"/>
      <c r="F1895" s="195"/>
      <c r="G1895" s="195"/>
      <c r="H1895" s="195"/>
      <c r="I1895" s="195"/>
      <c r="J1895" s="195"/>
      <c r="K1895" s="195"/>
      <c r="L1895" s="195"/>
      <c r="M1895" s="195"/>
      <c r="N1895" s="195"/>
      <c r="O1895" s="195"/>
      <c r="P1895" s="195"/>
      <c r="Q1895" s="195"/>
      <c r="R1895" s="195"/>
      <c r="S1895" s="195"/>
      <c r="U1895" s="63" t="s">
        <v>1</v>
      </c>
      <c r="W1895" s="63" t="s">
        <v>1</v>
      </c>
      <c r="Y1895" s="207" t="s">
        <v>895</v>
      </c>
      <c r="Z1895" s="207"/>
      <c r="AC1895" s="208">
        <v>11400</v>
      </c>
      <c r="AD1895" s="208"/>
    </row>
    <row r="1896" spans="1:30" ht="6.75" customHeight="1"/>
    <row r="1897" spans="1:30" ht="14.25" customHeight="1">
      <c r="A1897" s="211" t="s">
        <v>1661</v>
      </c>
      <c r="B1897" s="211"/>
      <c r="C1897" s="211"/>
      <c r="D1897" s="211"/>
      <c r="E1897" s="211"/>
      <c r="F1897" s="211"/>
      <c r="G1897" s="211"/>
      <c r="H1897" s="211"/>
      <c r="I1897" s="211"/>
      <c r="J1897" s="211"/>
      <c r="K1897" s="211"/>
      <c r="L1897" s="211"/>
      <c r="M1897" s="211"/>
      <c r="N1897" s="211"/>
      <c r="O1897" s="211"/>
    </row>
    <row r="1898" spans="1:30">
      <c r="B1898" s="212" t="s">
        <v>39</v>
      </c>
      <c r="C1898" s="212"/>
      <c r="D1898" s="212"/>
      <c r="F1898" s="212" t="s">
        <v>40</v>
      </c>
      <c r="G1898" s="212"/>
      <c r="H1898" s="212"/>
      <c r="I1898" s="212"/>
      <c r="J1898" s="212" t="s">
        <v>41</v>
      </c>
      <c r="K1898" s="212"/>
      <c r="L1898" s="212"/>
      <c r="N1898" s="212" t="s">
        <v>42</v>
      </c>
      <c r="O1898" s="212"/>
      <c r="P1898" s="212"/>
      <c r="Q1898" s="212"/>
      <c r="R1898" s="212"/>
      <c r="S1898" s="212"/>
      <c r="T1898" s="212"/>
      <c r="U1898" s="212"/>
      <c r="V1898" s="212"/>
      <c r="W1898" s="212"/>
      <c r="X1898" s="212"/>
      <c r="Y1898" s="212"/>
      <c r="Z1898" s="212"/>
      <c r="AA1898" s="212"/>
      <c r="AC1898" s="213" t="s">
        <v>43</v>
      </c>
      <c r="AD1898" s="213"/>
    </row>
    <row r="1899" spans="1:30">
      <c r="B1899" s="197" t="s">
        <v>1662</v>
      </c>
      <c r="C1899" s="197"/>
      <c r="D1899" s="197"/>
      <c r="F1899" s="197" t="s">
        <v>52</v>
      </c>
      <c r="G1899" s="197"/>
      <c r="H1899" s="197"/>
      <c r="I1899" s="197"/>
      <c r="J1899" s="197" t="s">
        <v>1663</v>
      </c>
      <c r="K1899" s="197"/>
      <c r="L1899" s="197"/>
      <c r="N1899" s="197" t="s">
        <v>1664</v>
      </c>
      <c r="O1899" s="197"/>
      <c r="P1899" s="197"/>
      <c r="Q1899" s="197"/>
      <c r="R1899" s="197"/>
      <c r="S1899" s="197"/>
      <c r="T1899" s="197"/>
      <c r="U1899" s="197"/>
      <c r="V1899" s="197"/>
      <c r="W1899" s="197"/>
      <c r="X1899" s="197"/>
      <c r="Y1899" s="197"/>
      <c r="Z1899" s="197"/>
      <c r="AA1899" s="197"/>
      <c r="AC1899" s="209">
        <v>7624</v>
      </c>
      <c r="AD1899" s="209"/>
    </row>
    <row r="1900" spans="1:30">
      <c r="C1900" s="63" t="s">
        <v>1</v>
      </c>
      <c r="G1900" s="63" t="s">
        <v>1</v>
      </c>
      <c r="K1900" s="63" t="s">
        <v>1</v>
      </c>
      <c r="O1900" s="210" t="s">
        <v>1665</v>
      </c>
      <c r="P1900" s="210"/>
      <c r="Q1900" s="210"/>
      <c r="R1900" s="210"/>
      <c r="S1900" s="210"/>
      <c r="T1900" s="210"/>
      <c r="U1900" s="210"/>
      <c r="V1900" s="210"/>
      <c r="W1900" s="210"/>
      <c r="X1900" s="210"/>
      <c r="Y1900" s="210"/>
      <c r="Z1900" s="210"/>
      <c r="AA1900" s="210"/>
      <c r="AB1900" s="210"/>
      <c r="AC1900" s="214">
        <v>2724</v>
      </c>
      <c r="AD1900" s="214"/>
    </row>
    <row r="1901" spans="1:30">
      <c r="C1901" s="63" t="s">
        <v>1</v>
      </c>
      <c r="G1901" s="63" t="s">
        <v>1</v>
      </c>
      <c r="K1901" s="63" t="s">
        <v>1</v>
      </c>
      <c r="O1901" s="210" t="s">
        <v>1665</v>
      </c>
      <c r="P1901" s="210"/>
      <c r="Q1901" s="210"/>
      <c r="R1901" s="210"/>
      <c r="S1901" s="210"/>
      <c r="T1901" s="210"/>
      <c r="U1901" s="210"/>
      <c r="V1901" s="210"/>
      <c r="W1901" s="210"/>
      <c r="X1901" s="210"/>
      <c r="Y1901" s="210"/>
      <c r="Z1901" s="210"/>
      <c r="AA1901" s="210"/>
      <c r="AB1901" s="210"/>
      <c r="AC1901" s="214">
        <v>4900</v>
      </c>
      <c r="AD1901" s="214"/>
    </row>
    <row r="1902" spans="1:30">
      <c r="B1902" s="197" t="s">
        <v>1666</v>
      </c>
      <c r="C1902" s="197"/>
      <c r="D1902" s="197"/>
      <c r="F1902" s="197" t="s">
        <v>214</v>
      </c>
      <c r="G1902" s="197"/>
      <c r="H1902" s="197"/>
      <c r="I1902" s="197"/>
      <c r="J1902" s="197" t="s">
        <v>1667</v>
      </c>
      <c r="K1902" s="197"/>
      <c r="L1902" s="197"/>
      <c r="N1902" s="197" t="s">
        <v>1668</v>
      </c>
      <c r="O1902" s="197"/>
      <c r="P1902" s="197"/>
      <c r="Q1902" s="197"/>
      <c r="R1902" s="197"/>
      <c r="S1902" s="197"/>
      <c r="T1902" s="197"/>
      <c r="U1902" s="197"/>
      <c r="V1902" s="197"/>
      <c r="W1902" s="197"/>
      <c r="X1902" s="197"/>
      <c r="Y1902" s="197"/>
      <c r="Z1902" s="197"/>
      <c r="AA1902" s="197"/>
      <c r="AC1902" s="209">
        <v>113829.27</v>
      </c>
      <c r="AD1902" s="209"/>
    </row>
    <row r="1903" spans="1:30">
      <c r="C1903" s="63" t="s">
        <v>1</v>
      </c>
      <c r="G1903" s="63" t="s">
        <v>1</v>
      </c>
      <c r="K1903" s="63" t="s">
        <v>1</v>
      </c>
      <c r="O1903" s="210" t="s">
        <v>1669</v>
      </c>
      <c r="P1903" s="210"/>
      <c r="Q1903" s="210"/>
      <c r="R1903" s="210"/>
      <c r="S1903" s="210"/>
      <c r="T1903" s="210"/>
      <c r="U1903" s="210"/>
      <c r="V1903" s="210"/>
      <c r="W1903" s="210"/>
      <c r="X1903" s="210"/>
      <c r="Y1903" s="210"/>
      <c r="Z1903" s="210"/>
      <c r="AA1903" s="210"/>
      <c r="AB1903" s="210"/>
    </row>
    <row r="1904" spans="1:30">
      <c r="B1904" s="197" t="s">
        <v>1670</v>
      </c>
      <c r="C1904" s="197"/>
      <c r="D1904" s="197"/>
      <c r="F1904" s="197" t="s">
        <v>52</v>
      </c>
      <c r="G1904" s="197"/>
      <c r="H1904" s="197"/>
      <c r="I1904" s="197"/>
      <c r="J1904" s="197" t="s">
        <v>1070</v>
      </c>
      <c r="K1904" s="197"/>
      <c r="L1904" s="197"/>
      <c r="N1904" s="197" t="s">
        <v>1071</v>
      </c>
      <c r="O1904" s="197"/>
      <c r="P1904" s="197"/>
      <c r="Q1904" s="197"/>
      <c r="R1904" s="197"/>
      <c r="S1904" s="197"/>
      <c r="T1904" s="197"/>
      <c r="U1904" s="197"/>
      <c r="V1904" s="197"/>
      <c r="W1904" s="197"/>
      <c r="X1904" s="197"/>
      <c r="Y1904" s="197"/>
      <c r="Z1904" s="197"/>
      <c r="AA1904" s="197"/>
      <c r="AC1904" s="209">
        <v>33129.949999999997</v>
      </c>
      <c r="AD1904" s="209"/>
    </row>
    <row r="1905" spans="1:30">
      <c r="C1905" s="63" t="s">
        <v>1</v>
      </c>
      <c r="G1905" s="63" t="s">
        <v>1</v>
      </c>
      <c r="K1905" s="63" t="s">
        <v>1</v>
      </c>
      <c r="O1905" s="210" t="s">
        <v>1671</v>
      </c>
      <c r="P1905" s="210"/>
      <c r="Q1905" s="210"/>
      <c r="R1905" s="210"/>
      <c r="S1905" s="210"/>
      <c r="T1905" s="210"/>
      <c r="U1905" s="210"/>
      <c r="V1905" s="210"/>
      <c r="W1905" s="210"/>
      <c r="X1905" s="210"/>
      <c r="Y1905" s="210"/>
      <c r="Z1905" s="210"/>
      <c r="AA1905" s="210"/>
      <c r="AB1905" s="210"/>
    </row>
    <row r="1906" spans="1:30" ht="6" customHeight="1"/>
    <row r="1907" spans="1:30" ht="16.5" customHeight="1">
      <c r="A1907" s="195" t="s">
        <v>1672</v>
      </c>
      <c r="B1907" s="195"/>
      <c r="C1907" s="195"/>
      <c r="D1907" s="195"/>
      <c r="E1907" s="195"/>
      <c r="F1907" s="195"/>
      <c r="G1907" s="195"/>
      <c r="H1907" s="195"/>
      <c r="I1907" s="195"/>
      <c r="J1907" s="195"/>
      <c r="K1907" s="195"/>
      <c r="L1907" s="195"/>
      <c r="M1907" s="195"/>
      <c r="N1907" s="195"/>
      <c r="O1907" s="195"/>
      <c r="P1907" s="195"/>
      <c r="Q1907" s="195"/>
      <c r="R1907" s="195"/>
      <c r="S1907" s="195"/>
      <c r="U1907" s="63" t="s">
        <v>1</v>
      </c>
      <c r="W1907" s="63" t="s">
        <v>1</v>
      </c>
      <c r="Y1907" s="207" t="s">
        <v>895</v>
      </c>
      <c r="Z1907" s="207"/>
      <c r="AC1907" s="208">
        <v>154583.22</v>
      </c>
      <c r="AD1907" s="208"/>
    </row>
    <row r="1908" spans="1:30" ht="6.75" customHeight="1"/>
    <row r="1909" spans="1:30" ht="14.25" customHeight="1">
      <c r="A1909" s="211" t="s">
        <v>1673</v>
      </c>
      <c r="B1909" s="211"/>
      <c r="C1909" s="211"/>
      <c r="D1909" s="211"/>
      <c r="E1909" s="211"/>
      <c r="F1909" s="211"/>
      <c r="G1909" s="211"/>
      <c r="H1909" s="211"/>
      <c r="I1909" s="211"/>
      <c r="J1909" s="211"/>
      <c r="K1909" s="211"/>
      <c r="L1909" s="211"/>
      <c r="M1909" s="211"/>
      <c r="N1909" s="211"/>
      <c r="O1909" s="211"/>
    </row>
    <row r="1910" spans="1:30">
      <c r="B1910" s="212" t="s">
        <v>39</v>
      </c>
      <c r="C1910" s="212"/>
      <c r="D1910" s="212"/>
      <c r="F1910" s="212" t="s">
        <v>40</v>
      </c>
      <c r="G1910" s="212"/>
      <c r="H1910" s="212"/>
      <c r="I1910" s="212"/>
      <c r="J1910" s="212" t="s">
        <v>41</v>
      </c>
      <c r="K1910" s="212"/>
      <c r="L1910" s="212"/>
      <c r="N1910" s="212" t="s">
        <v>42</v>
      </c>
      <c r="O1910" s="212"/>
      <c r="P1910" s="212"/>
      <c r="Q1910" s="212"/>
      <c r="R1910" s="212"/>
      <c r="S1910" s="212"/>
      <c r="T1910" s="212"/>
      <c r="U1910" s="212"/>
      <c r="V1910" s="212"/>
      <c r="W1910" s="212"/>
      <c r="X1910" s="212"/>
      <c r="Y1910" s="212"/>
      <c r="Z1910" s="212"/>
      <c r="AA1910" s="212"/>
      <c r="AC1910" s="213" t="s">
        <v>43</v>
      </c>
      <c r="AD1910" s="213"/>
    </row>
    <row r="1911" spans="1:30">
      <c r="B1911" s="197" t="s">
        <v>1674</v>
      </c>
      <c r="C1911" s="197"/>
      <c r="D1911" s="197"/>
      <c r="F1911" s="197" t="s">
        <v>52</v>
      </c>
      <c r="G1911" s="197"/>
      <c r="H1911" s="197"/>
      <c r="I1911" s="197"/>
      <c r="J1911" s="197" t="s">
        <v>1675</v>
      </c>
      <c r="K1911" s="197"/>
      <c r="L1911" s="197"/>
      <c r="N1911" s="197" t="s">
        <v>1676</v>
      </c>
      <c r="O1911" s="197"/>
      <c r="P1911" s="197"/>
      <c r="Q1911" s="197"/>
      <c r="R1911" s="197"/>
      <c r="S1911" s="197"/>
      <c r="T1911" s="197"/>
      <c r="U1911" s="197"/>
      <c r="V1911" s="197"/>
      <c r="W1911" s="197"/>
      <c r="X1911" s="197"/>
      <c r="Y1911" s="197"/>
      <c r="Z1911" s="197"/>
      <c r="AA1911" s="197"/>
      <c r="AC1911" s="209">
        <v>5000</v>
      </c>
      <c r="AD1911" s="209"/>
    </row>
    <row r="1912" spans="1:30">
      <c r="C1912" s="63" t="s">
        <v>1</v>
      </c>
      <c r="G1912" s="63" t="s">
        <v>1</v>
      </c>
      <c r="K1912" s="63" t="s">
        <v>1</v>
      </c>
      <c r="O1912" s="210" t="s">
        <v>1677</v>
      </c>
      <c r="P1912" s="210"/>
      <c r="Q1912" s="210"/>
      <c r="R1912" s="210"/>
      <c r="S1912" s="210"/>
      <c r="T1912" s="210"/>
      <c r="U1912" s="210"/>
      <c r="V1912" s="210"/>
      <c r="W1912" s="210"/>
      <c r="X1912" s="210"/>
      <c r="Y1912" s="210"/>
      <c r="Z1912" s="210"/>
      <c r="AA1912" s="210"/>
      <c r="AB1912" s="210"/>
    </row>
    <row r="1913" spans="1:30">
      <c r="B1913" s="197" t="s">
        <v>1678</v>
      </c>
      <c r="C1913" s="197"/>
      <c r="D1913" s="197"/>
      <c r="F1913" s="197" t="s">
        <v>214</v>
      </c>
      <c r="G1913" s="197"/>
      <c r="H1913" s="197"/>
      <c r="I1913" s="197"/>
      <c r="J1913" s="197" t="s">
        <v>337</v>
      </c>
      <c r="K1913" s="197"/>
      <c r="L1913" s="197"/>
      <c r="N1913" s="197" t="s">
        <v>338</v>
      </c>
      <c r="O1913" s="197"/>
      <c r="P1913" s="197"/>
      <c r="Q1913" s="197"/>
      <c r="R1913" s="197"/>
      <c r="S1913" s="197"/>
      <c r="T1913" s="197"/>
      <c r="U1913" s="197"/>
      <c r="V1913" s="197"/>
      <c r="W1913" s="197"/>
      <c r="X1913" s="197"/>
      <c r="Y1913" s="197"/>
      <c r="Z1913" s="197"/>
      <c r="AA1913" s="197"/>
      <c r="AC1913" s="209">
        <v>8446.75</v>
      </c>
      <c r="AD1913" s="209"/>
    </row>
    <row r="1914" spans="1:30">
      <c r="C1914" s="63" t="s">
        <v>1</v>
      </c>
      <c r="G1914" s="63" t="s">
        <v>1</v>
      </c>
      <c r="K1914" s="63" t="s">
        <v>1</v>
      </c>
      <c r="O1914" s="210" t="s">
        <v>1679</v>
      </c>
      <c r="P1914" s="210"/>
      <c r="Q1914" s="210"/>
      <c r="R1914" s="210"/>
      <c r="S1914" s="210"/>
      <c r="T1914" s="210"/>
      <c r="U1914" s="210"/>
      <c r="V1914" s="210"/>
      <c r="W1914" s="210"/>
      <c r="X1914" s="210"/>
      <c r="Y1914" s="210"/>
      <c r="Z1914" s="210"/>
      <c r="AA1914" s="210"/>
      <c r="AB1914" s="210"/>
      <c r="AC1914" s="214">
        <v>556.04999999999995</v>
      </c>
      <c r="AD1914" s="214"/>
    </row>
    <row r="1915" spans="1:30">
      <c r="C1915" s="63" t="s">
        <v>1</v>
      </c>
      <c r="G1915" s="63" t="s">
        <v>1</v>
      </c>
      <c r="K1915" s="63" t="s">
        <v>1</v>
      </c>
      <c r="O1915" s="210" t="s">
        <v>1680</v>
      </c>
      <c r="P1915" s="210"/>
      <c r="Q1915" s="210"/>
      <c r="R1915" s="210"/>
      <c r="S1915" s="210"/>
      <c r="T1915" s="210"/>
      <c r="U1915" s="210"/>
      <c r="V1915" s="210"/>
      <c r="W1915" s="210"/>
      <c r="X1915" s="210"/>
      <c r="Y1915" s="210"/>
      <c r="Z1915" s="210"/>
      <c r="AA1915" s="210"/>
      <c r="AB1915" s="210"/>
      <c r="AC1915" s="214">
        <v>443.85</v>
      </c>
      <c r="AD1915" s="214"/>
    </row>
    <row r="1916" spans="1:30">
      <c r="C1916" s="63" t="s">
        <v>1</v>
      </c>
      <c r="G1916" s="63" t="s">
        <v>1</v>
      </c>
      <c r="K1916" s="63" t="s">
        <v>1</v>
      </c>
      <c r="O1916" s="210" t="s">
        <v>1681</v>
      </c>
      <c r="P1916" s="210"/>
      <c r="Q1916" s="210"/>
      <c r="R1916" s="210"/>
      <c r="S1916" s="210"/>
      <c r="T1916" s="210"/>
      <c r="U1916" s="210"/>
      <c r="V1916" s="210"/>
      <c r="W1916" s="210"/>
      <c r="X1916" s="210"/>
      <c r="Y1916" s="210"/>
      <c r="Z1916" s="210"/>
      <c r="AA1916" s="210"/>
      <c r="AB1916" s="210"/>
      <c r="AC1916" s="214">
        <v>408</v>
      </c>
      <c r="AD1916" s="214"/>
    </row>
    <row r="1917" spans="1:30">
      <c r="C1917" s="63" t="s">
        <v>1</v>
      </c>
      <c r="G1917" s="63" t="s">
        <v>1</v>
      </c>
      <c r="K1917" s="63" t="s">
        <v>1</v>
      </c>
      <c r="O1917" s="210" t="s">
        <v>1682</v>
      </c>
      <c r="P1917" s="210"/>
      <c r="Q1917" s="210"/>
      <c r="R1917" s="210"/>
      <c r="S1917" s="210"/>
      <c r="T1917" s="210"/>
      <c r="U1917" s="210"/>
      <c r="V1917" s="210"/>
      <c r="W1917" s="210"/>
      <c r="X1917" s="210"/>
      <c r="Y1917" s="210"/>
      <c r="Z1917" s="210"/>
      <c r="AA1917" s="210"/>
      <c r="AB1917" s="210"/>
      <c r="AC1917" s="214">
        <v>268</v>
      </c>
      <c r="AD1917" s="214"/>
    </row>
    <row r="1918" spans="1:30">
      <c r="C1918" s="63" t="s">
        <v>1</v>
      </c>
      <c r="G1918" s="63" t="s">
        <v>1</v>
      </c>
      <c r="K1918" s="63" t="s">
        <v>1</v>
      </c>
      <c r="O1918" s="210" t="s">
        <v>1683</v>
      </c>
      <c r="P1918" s="210"/>
      <c r="Q1918" s="210"/>
      <c r="R1918" s="210"/>
      <c r="S1918" s="210"/>
      <c r="T1918" s="210"/>
      <c r="U1918" s="210"/>
      <c r="V1918" s="210"/>
      <c r="W1918" s="210"/>
      <c r="X1918" s="210"/>
      <c r="Y1918" s="210"/>
      <c r="Z1918" s="210"/>
      <c r="AA1918" s="210"/>
      <c r="AB1918" s="210"/>
      <c r="AC1918" s="214">
        <v>382.8</v>
      </c>
      <c r="AD1918" s="214"/>
    </row>
    <row r="1919" spans="1:30">
      <c r="C1919" s="63" t="s">
        <v>1</v>
      </c>
      <c r="G1919" s="63" t="s">
        <v>1</v>
      </c>
      <c r="K1919" s="63" t="s">
        <v>1</v>
      </c>
      <c r="O1919" s="210" t="s">
        <v>1684</v>
      </c>
      <c r="P1919" s="210"/>
      <c r="Q1919" s="210"/>
      <c r="R1919" s="210"/>
      <c r="S1919" s="210"/>
      <c r="T1919" s="210"/>
      <c r="U1919" s="210"/>
      <c r="V1919" s="210"/>
      <c r="W1919" s="210"/>
      <c r="X1919" s="210"/>
      <c r="Y1919" s="210"/>
      <c r="Z1919" s="210"/>
      <c r="AA1919" s="210"/>
      <c r="AB1919" s="210"/>
      <c r="AC1919" s="214">
        <v>556.04999999999995</v>
      </c>
      <c r="AD1919" s="214"/>
    </row>
    <row r="1920" spans="1:30">
      <c r="C1920" s="63" t="s">
        <v>1</v>
      </c>
      <c r="G1920" s="63" t="s">
        <v>1</v>
      </c>
      <c r="K1920" s="63" t="s">
        <v>1</v>
      </c>
      <c r="O1920" s="210" t="s">
        <v>1685</v>
      </c>
      <c r="P1920" s="210"/>
      <c r="Q1920" s="210"/>
      <c r="R1920" s="210"/>
      <c r="S1920" s="210"/>
      <c r="T1920" s="210"/>
      <c r="U1920" s="210"/>
      <c r="V1920" s="210"/>
      <c r="W1920" s="210"/>
      <c r="X1920" s="210"/>
      <c r="Y1920" s="210"/>
      <c r="Z1920" s="210"/>
      <c r="AA1920" s="210"/>
      <c r="AB1920" s="210"/>
      <c r="AC1920" s="214">
        <v>562.65</v>
      </c>
      <c r="AD1920" s="214"/>
    </row>
    <row r="1921" spans="2:30">
      <c r="C1921" s="63" t="s">
        <v>1</v>
      </c>
      <c r="G1921" s="63" t="s">
        <v>1</v>
      </c>
      <c r="K1921" s="63" t="s">
        <v>1</v>
      </c>
      <c r="O1921" s="210" t="s">
        <v>1686</v>
      </c>
      <c r="P1921" s="210"/>
      <c r="Q1921" s="210"/>
      <c r="R1921" s="210"/>
      <c r="S1921" s="210"/>
      <c r="T1921" s="210"/>
      <c r="U1921" s="210"/>
      <c r="V1921" s="210"/>
      <c r="W1921" s="210"/>
      <c r="X1921" s="210"/>
      <c r="Y1921" s="210"/>
      <c r="Z1921" s="210"/>
      <c r="AA1921" s="210"/>
      <c r="AB1921" s="210"/>
      <c r="AC1921" s="214">
        <v>408.65</v>
      </c>
      <c r="AD1921" s="214"/>
    </row>
    <row r="1922" spans="2:30">
      <c r="C1922" s="63" t="s">
        <v>1</v>
      </c>
      <c r="G1922" s="63" t="s">
        <v>1</v>
      </c>
      <c r="K1922" s="63" t="s">
        <v>1</v>
      </c>
      <c r="O1922" s="210" t="s">
        <v>1687</v>
      </c>
      <c r="P1922" s="210"/>
      <c r="Q1922" s="210"/>
      <c r="R1922" s="210"/>
      <c r="S1922" s="210"/>
      <c r="T1922" s="210"/>
      <c r="U1922" s="210"/>
      <c r="V1922" s="210"/>
      <c r="W1922" s="210"/>
      <c r="X1922" s="210"/>
      <c r="Y1922" s="210"/>
      <c r="Z1922" s="210"/>
      <c r="AA1922" s="210"/>
      <c r="AB1922" s="210"/>
      <c r="AC1922" s="214">
        <v>1030</v>
      </c>
      <c r="AD1922" s="214"/>
    </row>
    <row r="1923" spans="2:30">
      <c r="C1923" s="63" t="s">
        <v>1</v>
      </c>
      <c r="G1923" s="63" t="s">
        <v>1</v>
      </c>
      <c r="K1923" s="63" t="s">
        <v>1</v>
      </c>
      <c r="O1923" s="210" t="s">
        <v>1688</v>
      </c>
      <c r="P1923" s="210"/>
      <c r="Q1923" s="210"/>
      <c r="R1923" s="210"/>
      <c r="S1923" s="210"/>
      <c r="T1923" s="210"/>
      <c r="U1923" s="210"/>
      <c r="V1923" s="210"/>
      <c r="W1923" s="210"/>
      <c r="X1923" s="210"/>
      <c r="Y1923" s="210"/>
      <c r="Z1923" s="210"/>
      <c r="AA1923" s="210"/>
      <c r="AB1923" s="210"/>
      <c r="AC1923" s="214">
        <v>1251</v>
      </c>
      <c r="AD1923" s="214"/>
    </row>
    <row r="1924" spans="2:30">
      <c r="C1924" s="63" t="s">
        <v>1</v>
      </c>
      <c r="G1924" s="63" t="s">
        <v>1</v>
      </c>
      <c r="K1924" s="63" t="s">
        <v>1</v>
      </c>
      <c r="O1924" s="210" t="s">
        <v>1689</v>
      </c>
      <c r="P1924" s="210"/>
      <c r="Q1924" s="210"/>
      <c r="R1924" s="210"/>
      <c r="S1924" s="210"/>
      <c r="T1924" s="210"/>
      <c r="U1924" s="210"/>
      <c r="V1924" s="210"/>
      <c r="W1924" s="210"/>
      <c r="X1924" s="210"/>
      <c r="Y1924" s="210"/>
      <c r="Z1924" s="210"/>
      <c r="AA1924" s="210"/>
      <c r="AB1924" s="210"/>
      <c r="AC1924" s="214">
        <v>139</v>
      </c>
      <c r="AD1924" s="214"/>
    </row>
    <row r="1925" spans="2:30">
      <c r="C1925" s="63" t="s">
        <v>1</v>
      </c>
      <c r="G1925" s="63" t="s">
        <v>1</v>
      </c>
      <c r="K1925" s="63" t="s">
        <v>1</v>
      </c>
      <c r="O1925" s="210" t="s">
        <v>1690</v>
      </c>
      <c r="P1925" s="210"/>
      <c r="Q1925" s="210"/>
      <c r="R1925" s="210"/>
      <c r="S1925" s="210"/>
      <c r="T1925" s="210"/>
      <c r="U1925" s="210"/>
      <c r="V1925" s="210"/>
      <c r="W1925" s="210"/>
      <c r="X1925" s="210"/>
      <c r="Y1925" s="210"/>
      <c r="Z1925" s="210"/>
      <c r="AA1925" s="210"/>
      <c r="AB1925" s="210"/>
      <c r="AC1925" s="214">
        <v>443.85</v>
      </c>
      <c r="AD1925" s="214"/>
    </row>
    <row r="1926" spans="2:30">
      <c r="C1926" s="63" t="s">
        <v>1</v>
      </c>
      <c r="G1926" s="63" t="s">
        <v>1</v>
      </c>
      <c r="K1926" s="63" t="s">
        <v>1</v>
      </c>
      <c r="O1926" s="210" t="s">
        <v>1691</v>
      </c>
      <c r="P1926" s="210"/>
      <c r="Q1926" s="210"/>
      <c r="R1926" s="210"/>
      <c r="S1926" s="210"/>
      <c r="T1926" s="210"/>
      <c r="U1926" s="210"/>
      <c r="V1926" s="210"/>
      <c r="W1926" s="210"/>
      <c r="X1926" s="210"/>
      <c r="Y1926" s="210"/>
      <c r="Z1926" s="210"/>
      <c r="AA1926" s="210"/>
      <c r="AB1926" s="210"/>
      <c r="AC1926" s="214">
        <v>200.2</v>
      </c>
      <c r="AD1926" s="214"/>
    </row>
    <row r="1927" spans="2:30">
      <c r="C1927" s="63" t="s">
        <v>1</v>
      </c>
      <c r="G1927" s="63" t="s">
        <v>1</v>
      </c>
      <c r="K1927" s="63" t="s">
        <v>1</v>
      </c>
      <c r="O1927" s="210" t="s">
        <v>1692</v>
      </c>
      <c r="P1927" s="210"/>
      <c r="Q1927" s="210"/>
      <c r="R1927" s="210"/>
      <c r="S1927" s="210"/>
      <c r="T1927" s="210"/>
      <c r="U1927" s="210"/>
      <c r="V1927" s="210"/>
      <c r="W1927" s="210"/>
      <c r="X1927" s="210"/>
      <c r="Y1927" s="210"/>
      <c r="Z1927" s="210"/>
      <c r="AA1927" s="210"/>
      <c r="AB1927" s="210"/>
      <c r="AC1927" s="214">
        <v>1249</v>
      </c>
      <c r="AD1927" s="214"/>
    </row>
    <row r="1928" spans="2:30">
      <c r="C1928" s="63" t="s">
        <v>1</v>
      </c>
      <c r="G1928" s="63" t="s">
        <v>1</v>
      </c>
      <c r="K1928" s="63" t="s">
        <v>1</v>
      </c>
      <c r="O1928" s="210" t="s">
        <v>1693</v>
      </c>
      <c r="P1928" s="210"/>
      <c r="Q1928" s="210"/>
      <c r="R1928" s="210"/>
      <c r="S1928" s="210"/>
      <c r="T1928" s="210"/>
      <c r="U1928" s="210"/>
      <c r="V1928" s="210"/>
      <c r="W1928" s="210"/>
      <c r="X1928" s="210"/>
      <c r="Y1928" s="210"/>
      <c r="Z1928" s="210"/>
      <c r="AA1928" s="210"/>
      <c r="AB1928" s="210"/>
      <c r="AC1928" s="214">
        <v>408.65</v>
      </c>
      <c r="AD1928" s="214"/>
    </row>
    <row r="1929" spans="2:30">
      <c r="C1929" s="63" t="s">
        <v>1</v>
      </c>
      <c r="G1929" s="63" t="s">
        <v>1</v>
      </c>
      <c r="K1929" s="63" t="s">
        <v>1</v>
      </c>
      <c r="O1929" s="210" t="s">
        <v>1689</v>
      </c>
      <c r="P1929" s="210"/>
      <c r="Q1929" s="210"/>
      <c r="R1929" s="210"/>
      <c r="S1929" s="210"/>
      <c r="T1929" s="210"/>
      <c r="U1929" s="210"/>
      <c r="V1929" s="210"/>
      <c r="W1929" s="210"/>
      <c r="X1929" s="210"/>
      <c r="Y1929" s="210"/>
      <c r="Z1929" s="210"/>
      <c r="AA1929" s="210"/>
      <c r="AB1929" s="210"/>
      <c r="AC1929" s="214">
        <v>139</v>
      </c>
      <c r="AD1929" s="214"/>
    </row>
    <row r="1930" spans="2:30">
      <c r="B1930" s="197" t="s">
        <v>532</v>
      </c>
      <c r="C1930" s="197"/>
      <c r="D1930" s="197"/>
      <c r="F1930" s="197" t="s">
        <v>405</v>
      </c>
      <c r="G1930" s="197"/>
      <c r="H1930" s="197"/>
      <c r="I1930" s="197"/>
      <c r="J1930" s="197" t="s">
        <v>533</v>
      </c>
      <c r="K1930" s="197"/>
      <c r="L1930" s="197"/>
      <c r="N1930" s="197" t="s">
        <v>534</v>
      </c>
      <c r="O1930" s="197"/>
      <c r="P1930" s="197"/>
      <c r="Q1930" s="197"/>
      <c r="R1930" s="197"/>
      <c r="S1930" s="197"/>
      <c r="T1930" s="197"/>
      <c r="U1930" s="197"/>
      <c r="V1930" s="197"/>
      <c r="W1930" s="197"/>
      <c r="X1930" s="197"/>
      <c r="Y1930" s="197"/>
      <c r="Z1930" s="197"/>
      <c r="AA1930" s="197"/>
      <c r="AC1930" s="209">
        <v>310.37</v>
      </c>
      <c r="AD1930" s="209"/>
    </row>
    <row r="1931" spans="2:30">
      <c r="C1931" s="63" t="s">
        <v>1</v>
      </c>
      <c r="G1931" s="63" t="s">
        <v>1</v>
      </c>
      <c r="K1931" s="63" t="s">
        <v>1</v>
      </c>
      <c r="O1931" s="210" t="s">
        <v>535</v>
      </c>
      <c r="P1931" s="210"/>
      <c r="Q1931" s="210"/>
      <c r="R1931" s="210"/>
      <c r="S1931" s="210"/>
      <c r="T1931" s="210"/>
      <c r="U1931" s="210"/>
      <c r="V1931" s="210"/>
      <c r="W1931" s="210"/>
      <c r="X1931" s="210"/>
      <c r="Y1931" s="210"/>
      <c r="Z1931" s="210"/>
      <c r="AA1931" s="210"/>
      <c r="AB1931" s="210"/>
    </row>
    <row r="1932" spans="2:30">
      <c r="B1932" s="197" t="s">
        <v>542</v>
      </c>
      <c r="C1932" s="197"/>
      <c r="D1932" s="197"/>
      <c r="F1932" s="197" t="s">
        <v>405</v>
      </c>
      <c r="G1932" s="197"/>
      <c r="H1932" s="197"/>
      <c r="I1932" s="197"/>
      <c r="J1932" s="197" t="s">
        <v>397</v>
      </c>
      <c r="K1932" s="197"/>
      <c r="L1932" s="197"/>
      <c r="N1932" s="197" t="s">
        <v>398</v>
      </c>
      <c r="O1932" s="197"/>
      <c r="P1932" s="197"/>
      <c r="Q1932" s="197"/>
      <c r="R1932" s="197"/>
      <c r="S1932" s="197"/>
      <c r="T1932" s="197"/>
      <c r="U1932" s="197"/>
      <c r="V1932" s="197"/>
      <c r="W1932" s="197"/>
      <c r="X1932" s="197"/>
      <c r="Y1932" s="197"/>
      <c r="Z1932" s="197"/>
      <c r="AA1932" s="197"/>
      <c r="AC1932" s="209">
        <v>16764</v>
      </c>
      <c r="AD1932" s="209"/>
    </row>
    <row r="1933" spans="2:30">
      <c r="C1933" s="63" t="s">
        <v>1</v>
      </c>
      <c r="G1933" s="63" t="s">
        <v>1</v>
      </c>
      <c r="K1933" s="63" t="s">
        <v>1</v>
      </c>
      <c r="O1933" s="210" t="s">
        <v>1694</v>
      </c>
      <c r="P1933" s="210"/>
      <c r="Q1933" s="210"/>
      <c r="R1933" s="210"/>
      <c r="S1933" s="210"/>
      <c r="T1933" s="210"/>
      <c r="U1933" s="210"/>
      <c r="V1933" s="210"/>
      <c r="W1933" s="210"/>
      <c r="X1933" s="210"/>
      <c r="Y1933" s="210"/>
      <c r="Z1933" s="210"/>
      <c r="AA1933" s="210"/>
      <c r="AB1933" s="210"/>
    </row>
    <row r="1934" spans="2:30">
      <c r="B1934" s="197" t="s">
        <v>1695</v>
      </c>
      <c r="C1934" s="197"/>
      <c r="D1934" s="197"/>
      <c r="F1934" s="197" t="s">
        <v>52</v>
      </c>
      <c r="G1934" s="197"/>
      <c r="H1934" s="197"/>
      <c r="I1934" s="197"/>
      <c r="J1934" s="197" t="s">
        <v>1696</v>
      </c>
      <c r="K1934" s="197"/>
      <c r="L1934" s="197"/>
      <c r="N1934" s="197" t="s">
        <v>1697</v>
      </c>
      <c r="O1934" s="197"/>
      <c r="P1934" s="197"/>
      <c r="Q1934" s="197"/>
      <c r="R1934" s="197"/>
      <c r="S1934" s="197"/>
      <c r="T1934" s="197"/>
      <c r="U1934" s="197"/>
      <c r="V1934" s="197"/>
      <c r="W1934" s="197"/>
      <c r="X1934" s="197"/>
      <c r="Y1934" s="197"/>
      <c r="Z1934" s="197"/>
      <c r="AA1934" s="197"/>
      <c r="AC1934" s="209">
        <v>4726.09</v>
      </c>
      <c r="AD1934" s="209"/>
    </row>
    <row r="1935" spans="2:30">
      <c r="C1935" s="63" t="s">
        <v>1</v>
      </c>
      <c r="G1935" s="63" t="s">
        <v>1</v>
      </c>
      <c r="K1935" s="63" t="s">
        <v>1</v>
      </c>
      <c r="O1935" s="210" t="s">
        <v>1698</v>
      </c>
      <c r="P1935" s="210"/>
      <c r="Q1935" s="210"/>
      <c r="R1935" s="210"/>
      <c r="S1935" s="210"/>
      <c r="T1935" s="210"/>
      <c r="U1935" s="210"/>
      <c r="V1935" s="210"/>
      <c r="W1935" s="210"/>
      <c r="X1935" s="210"/>
      <c r="Y1935" s="210"/>
      <c r="Z1935" s="210"/>
      <c r="AA1935" s="210"/>
      <c r="AB1935" s="210"/>
      <c r="AC1935" s="214">
        <v>1400</v>
      </c>
      <c r="AD1935" s="214"/>
    </row>
    <row r="1936" spans="2:30">
      <c r="C1936" s="63" t="s">
        <v>1</v>
      </c>
      <c r="G1936" s="63" t="s">
        <v>1</v>
      </c>
      <c r="K1936" s="63" t="s">
        <v>1</v>
      </c>
      <c r="O1936" s="210" t="s">
        <v>1698</v>
      </c>
      <c r="P1936" s="210"/>
      <c r="Q1936" s="210"/>
      <c r="R1936" s="210"/>
      <c r="S1936" s="210"/>
      <c r="T1936" s="210"/>
      <c r="U1936" s="210"/>
      <c r="V1936" s="210"/>
      <c r="W1936" s="210"/>
      <c r="X1936" s="210"/>
      <c r="Y1936" s="210"/>
      <c r="Z1936" s="210"/>
      <c r="AA1936" s="210"/>
      <c r="AB1936" s="210"/>
      <c r="AC1936" s="214">
        <v>1750</v>
      </c>
      <c r="AD1936" s="214"/>
    </row>
    <row r="1937" spans="1:30">
      <c r="C1937" s="63" t="s">
        <v>1</v>
      </c>
      <c r="G1937" s="63" t="s">
        <v>1</v>
      </c>
      <c r="K1937" s="63" t="s">
        <v>1</v>
      </c>
      <c r="O1937" s="210" t="s">
        <v>1699</v>
      </c>
      <c r="P1937" s="210"/>
      <c r="Q1937" s="210"/>
      <c r="R1937" s="210"/>
      <c r="S1937" s="210"/>
      <c r="T1937" s="210"/>
      <c r="U1937" s="210"/>
      <c r="V1937" s="210"/>
      <c r="W1937" s="210"/>
      <c r="X1937" s="210"/>
      <c r="Y1937" s="210"/>
      <c r="Z1937" s="210"/>
      <c r="AA1937" s="210"/>
      <c r="AB1937" s="210"/>
      <c r="AC1937" s="214">
        <v>288.26</v>
      </c>
      <c r="AD1937" s="214"/>
    </row>
    <row r="1938" spans="1:30">
      <c r="C1938" s="63" t="s">
        <v>1</v>
      </c>
      <c r="G1938" s="63" t="s">
        <v>1</v>
      </c>
      <c r="K1938" s="63" t="s">
        <v>1</v>
      </c>
      <c r="O1938" s="210" t="s">
        <v>1699</v>
      </c>
      <c r="P1938" s="210"/>
      <c r="Q1938" s="210"/>
      <c r="R1938" s="210"/>
      <c r="S1938" s="210"/>
      <c r="T1938" s="210"/>
      <c r="U1938" s="210"/>
      <c r="V1938" s="210"/>
      <c r="W1938" s="210"/>
      <c r="X1938" s="210"/>
      <c r="Y1938" s="210"/>
      <c r="Z1938" s="210"/>
      <c r="AA1938" s="210"/>
      <c r="AB1938" s="210"/>
      <c r="AC1938" s="214">
        <v>1287.83</v>
      </c>
      <c r="AD1938" s="214"/>
    </row>
    <row r="1939" spans="1:30">
      <c r="B1939" s="197" t="s">
        <v>1700</v>
      </c>
      <c r="C1939" s="197"/>
      <c r="D1939" s="197"/>
      <c r="F1939" s="197" t="s">
        <v>214</v>
      </c>
      <c r="G1939" s="197"/>
      <c r="H1939" s="197"/>
      <c r="I1939" s="197"/>
      <c r="J1939" s="197" t="s">
        <v>1696</v>
      </c>
      <c r="K1939" s="197"/>
      <c r="L1939" s="197"/>
      <c r="N1939" s="197" t="s">
        <v>1697</v>
      </c>
      <c r="O1939" s="197"/>
      <c r="P1939" s="197"/>
      <c r="Q1939" s="197"/>
      <c r="R1939" s="197"/>
      <c r="S1939" s="197"/>
      <c r="T1939" s="197"/>
      <c r="U1939" s="197"/>
      <c r="V1939" s="197"/>
      <c r="W1939" s="197"/>
      <c r="X1939" s="197"/>
      <c r="Y1939" s="197"/>
      <c r="Z1939" s="197"/>
      <c r="AA1939" s="197"/>
      <c r="AC1939" s="209">
        <v>1433.6</v>
      </c>
      <c r="AD1939" s="209"/>
    </row>
    <row r="1940" spans="1:30">
      <c r="C1940" s="63" t="s">
        <v>1</v>
      </c>
      <c r="G1940" s="63" t="s">
        <v>1</v>
      </c>
      <c r="K1940" s="63" t="s">
        <v>1</v>
      </c>
      <c r="O1940" s="210" t="s">
        <v>1698</v>
      </c>
      <c r="P1940" s="210"/>
      <c r="Q1940" s="210"/>
      <c r="R1940" s="210"/>
      <c r="S1940" s="210"/>
      <c r="T1940" s="210"/>
      <c r="U1940" s="210"/>
      <c r="V1940" s="210"/>
      <c r="W1940" s="210"/>
      <c r="X1940" s="210"/>
      <c r="Y1940" s="210"/>
      <c r="Z1940" s="210"/>
      <c r="AA1940" s="210"/>
      <c r="AB1940" s="210"/>
      <c r="AC1940" s="214">
        <v>1400</v>
      </c>
      <c r="AD1940" s="214"/>
    </row>
    <row r="1941" spans="1:30">
      <c r="C1941" s="63" t="s">
        <v>1</v>
      </c>
      <c r="G1941" s="63" t="s">
        <v>1</v>
      </c>
      <c r="K1941" s="63" t="s">
        <v>1</v>
      </c>
      <c r="O1941" s="210" t="s">
        <v>1701</v>
      </c>
      <c r="P1941" s="210"/>
      <c r="Q1941" s="210"/>
      <c r="R1941" s="210"/>
      <c r="S1941" s="210"/>
      <c r="T1941" s="210"/>
      <c r="U1941" s="210"/>
      <c r="V1941" s="210"/>
      <c r="W1941" s="210"/>
      <c r="X1941" s="210"/>
      <c r="Y1941" s="210"/>
      <c r="Z1941" s="210"/>
      <c r="AA1941" s="210"/>
      <c r="AB1941" s="210"/>
      <c r="AC1941" s="214">
        <v>33.6</v>
      </c>
      <c r="AD1941" s="214"/>
    </row>
    <row r="1942" spans="1:30">
      <c r="B1942" s="197" t="s">
        <v>1702</v>
      </c>
      <c r="C1942" s="197"/>
      <c r="D1942" s="197"/>
      <c r="F1942" s="197" t="s">
        <v>302</v>
      </c>
      <c r="G1942" s="197"/>
      <c r="H1942" s="197"/>
      <c r="I1942" s="197"/>
      <c r="J1942" s="197" t="s">
        <v>1703</v>
      </c>
      <c r="K1942" s="197"/>
      <c r="L1942" s="197"/>
      <c r="N1942" s="197" t="s">
        <v>1704</v>
      </c>
      <c r="O1942" s="197"/>
      <c r="P1942" s="197"/>
      <c r="Q1942" s="197"/>
      <c r="R1942" s="197"/>
      <c r="S1942" s="197"/>
      <c r="T1942" s="197"/>
      <c r="U1942" s="197"/>
      <c r="V1942" s="197"/>
      <c r="W1942" s="197"/>
      <c r="X1942" s="197"/>
      <c r="Y1942" s="197"/>
      <c r="Z1942" s="197"/>
      <c r="AA1942" s="197"/>
      <c r="AC1942" s="209">
        <v>151.25</v>
      </c>
      <c r="AD1942" s="209"/>
    </row>
    <row r="1943" spans="1:30">
      <c r="C1943" s="63" t="s">
        <v>1</v>
      </c>
      <c r="G1943" s="63" t="s">
        <v>1</v>
      </c>
      <c r="K1943" s="63" t="s">
        <v>1</v>
      </c>
      <c r="O1943" s="210" t="s">
        <v>1705</v>
      </c>
      <c r="P1943" s="210"/>
      <c r="Q1943" s="210"/>
      <c r="R1943" s="210"/>
      <c r="S1943" s="210"/>
      <c r="T1943" s="210"/>
      <c r="U1943" s="210"/>
      <c r="V1943" s="210"/>
      <c r="W1943" s="210"/>
      <c r="X1943" s="210"/>
      <c r="Y1943" s="210"/>
      <c r="Z1943" s="210"/>
      <c r="AA1943" s="210"/>
      <c r="AB1943" s="210"/>
    </row>
    <row r="1944" spans="1:30" ht="10.5" customHeight="1"/>
    <row r="1945" spans="1:30" ht="12" customHeight="1"/>
    <row r="1946" spans="1:30" ht="13.5" customHeight="1">
      <c r="A1946" s="195" t="s">
        <v>115</v>
      </c>
      <c r="B1946" s="195"/>
      <c r="C1946" s="195"/>
      <c r="D1946" s="195"/>
      <c r="E1946" s="195"/>
      <c r="F1946" s="195"/>
      <c r="G1946" s="195"/>
      <c r="H1946" s="195"/>
      <c r="I1946" s="195"/>
      <c r="J1946" s="195"/>
      <c r="K1946" s="195"/>
      <c r="L1946" s="195"/>
      <c r="M1946" s="195"/>
      <c r="R1946" s="196" t="s">
        <v>1706</v>
      </c>
      <c r="S1946" s="196"/>
      <c r="T1946" s="196"/>
      <c r="U1946" s="196"/>
      <c r="V1946" s="196"/>
      <c r="W1946" s="196"/>
      <c r="X1946" s="196"/>
      <c r="Y1946" s="196"/>
      <c r="Z1946" s="196"/>
      <c r="AA1946" s="196"/>
      <c r="AB1946" s="196"/>
      <c r="AC1946" s="196"/>
      <c r="AD1946" s="196"/>
    </row>
    <row r="1947" spans="1:30" ht="25.5" customHeight="1">
      <c r="C1947" s="201" t="s">
        <v>35</v>
      </c>
      <c r="D1947" s="201"/>
      <c r="E1947" s="201"/>
      <c r="F1947" s="201"/>
      <c r="G1947" s="201"/>
      <c r="H1947" s="201"/>
      <c r="I1947" s="201"/>
      <c r="J1947" s="201"/>
      <c r="K1947" s="201"/>
      <c r="L1947" s="201"/>
      <c r="M1947" s="201"/>
      <c r="N1947" s="201"/>
      <c r="O1947" s="201"/>
      <c r="P1947" s="201"/>
      <c r="Q1947" s="201"/>
      <c r="R1947" s="201"/>
      <c r="S1947" s="201"/>
      <c r="T1947" s="201"/>
      <c r="U1947" s="201"/>
      <c r="V1947" s="201"/>
      <c r="W1947" s="201"/>
      <c r="X1947" s="201"/>
      <c r="Y1947" s="201"/>
      <c r="Z1947" s="201"/>
      <c r="AA1947" s="201"/>
      <c r="AB1947" s="201"/>
      <c r="AC1947" s="201"/>
    </row>
    <row r="1948" spans="1:30" ht="7.5" customHeight="1"/>
    <row r="1949" spans="1:30" ht="18.75" customHeight="1">
      <c r="I1949" s="215" t="s">
        <v>36</v>
      </c>
      <c r="J1949" s="215"/>
      <c r="K1949" s="215"/>
      <c r="L1949" s="215"/>
      <c r="M1949" s="215"/>
      <c r="N1949" s="215"/>
      <c r="O1949" s="215"/>
      <c r="P1949" s="215"/>
      <c r="S1949" s="216" t="s">
        <v>37</v>
      </c>
      <c r="T1949" s="216"/>
      <c r="U1949" s="216"/>
      <c r="V1949" s="216"/>
      <c r="W1949" s="216"/>
      <c r="X1949" s="216"/>
      <c r="Y1949" s="216"/>
    </row>
    <row r="1950" spans="1:30" ht="6.75" customHeight="1"/>
    <row r="1951" spans="1:30" ht="14.25" customHeight="1">
      <c r="A1951" s="211" t="s">
        <v>1673</v>
      </c>
      <c r="B1951" s="211"/>
      <c r="C1951" s="211"/>
      <c r="D1951" s="211"/>
      <c r="E1951" s="211"/>
      <c r="F1951" s="211"/>
      <c r="G1951" s="211"/>
      <c r="H1951" s="211"/>
      <c r="I1951" s="211"/>
      <c r="J1951" s="211"/>
      <c r="K1951" s="211"/>
      <c r="L1951" s="211"/>
      <c r="M1951" s="211"/>
      <c r="N1951" s="211"/>
      <c r="O1951" s="211"/>
    </row>
    <row r="1952" spans="1:30">
      <c r="B1952" s="212" t="s">
        <v>39</v>
      </c>
      <c r="C1952" s="212"/>
      <c r="D1952" s="212"/>
      <c r="F1952" s="212" t="s">
        <v>40</v>
      </c>
      <c r="G1952" s="212"/>
      <c r="H1952" s="212"/>
      <c r="I1952" s="212"/>
      <c r="J1952" s="212" t="s">
        <v>41</v>
      </c>
      <c r="K1952" s="212"/>
      <c r="L1952" s="212"/>
      <c r="N1952" s="212" t="s">
        <v>42</v>
      </c>
      <c r="O1952" s="212"/>
      <c r="P1952" s="212"/>
      <c r="Q1952" s="212"/>
      <c r="R1952" s="212"/>
      <c r="S1952" s="212"/>
      <c r="T1952" s="212"/>
      <c r="U1952" s="212"/>
      <c r="V1952" s="212"/>
      <c r="W1952" s="212"/>
      <c r="X1952" s="212"/>
      <c r="Y1952" s="212"/>
      <c r="Z1952" s="212"/>
      <c r="AA1952" s="212"/>
      <c r="AC1952" s="213" t="s">
        <v>43</v>
      </c>
      <c r="AD1952" s="213"/>
    </row>
    <row r="1953" spans="1:30">
      <c r="B1953" s="197" t="s">
        <v>1707</v>
      </c>
      <c r="C1953" s="197"/>
      <c r="D1953" s="197"/>
      <c r="F1953" s="197" t="s">
        <v>302</v>
      </c>
      <c r="G1953" s="197"/>
      <c r="H1953" s="197"/>
      <c r="I1953" s="197"/>
      <c r="J1953" s="197" t="s">
        <v>1696</v>
      </c>
      <c r="K1953" s="197"/>
      <c r="L1953" s="197"/>
      <c r="N1953" s="197" t="s">
        <v>1697</v>
      </c>
      <c r="O1953" s="197"/>
      <c r="P1953" s="197"/>
      <c r="Q1953" s="197"/>
      <c r="R1953" s="197"/>
      <c r="S1953" s="197"/>
      <c r="T1953" s="197"/>
      <c r="U1953" s="197"/>
      <c r="V1953" s="197"/>
      <c r="W1953" s="197"/>
      <c r="X1953" s="197"/>
      <c r="Y1953" s="197"/>
      <c r="Z1953" s="197"/>
      <c r="AA1953" s="197"/>
      <c r="AC1953" s="209">
        <v>2289.35</v>
      </c>
      <c r="AD1953" s="209"/>
    </row>
    <row r="1954" spans="1:30">
      <c r="C1954" s="63" t="s">
        <v>1</v>
      </c>
      <c r="G1954" s="63" t="s">
        <v>1</v>
      </c>
      <c r="K1954" s="63" t="s">
        <v>1</v>
      </c>
      <c r="O1954" s="210" t="s">
        <v>1698</v>
      </c>
      <c r="P1954" s="210"/>
      <c r="Q1954" s="210"/>
      <c r="R1954" s="210"/>
      <c r="S1954" s="210"/>
      <c r="T1954" s="210"/>
      <c r="U1954" s="210"/>
      <c r="V1954" s="210"/>
      <c r="W1954" s="210"/>
      <c r="X1954" s="210"/>
      <c r="Y1954" s="210"/>
      <c r="Z1954" s="210"/>
      <c r="AA1954" s="210"/>
      <c r="AB1954" s="210"/>
      <c r="AC1954" s="214">
        <v>1750</v>
      </c>
      <c r="AD1954" s="214"/>
    </row>
    <row r="1955" spans="1:30">
      <c r="C1955" s="63" t="s">
        <v>1</v>
      </c>
      <c r="G1955" s="63" t="s">
        <v>1</v>
      </c>
      <c r="K1955" s="63" t="s">
        <v>1</v>
      </c>
      <c r="O1955" s="210" t="s">
        <v>1701</v>
      </c>
      <c r="P1955" s="210"/>
      <c r="Q1955" s="210"/>
      <c r="R1955" s="210"/>
      <c r="S1955" s="210"/>
      <c r="T1955" s="210"/>
      <c r="U1955" s="210"/>
      <c r="V1955" s="210"/>
      <c r="W1955" s="210"/>
      <c r="X1955" s="210"/>
      <c r="Y1955" s="210"/>
      <c r="Z1955" s="210"/>
      <c r="AA1955" s="210"/>
      <c r="AB1955" s="210"/>
      <c r="AC1955" s="214">
        <v>539.35</v>
      </c>
      <c r="AD1955" s="214"/>
    </row>
    <row r="1956" spans="1:30">
      <c r="B1956" s="197" t="s">
        <v>1708</v>
      </c>
      <c r="C1956" s="197"/>
      <c r="D1956" s="197"/>
      <c r="F1956" s="197" t="s">
        <v>302</v>
      </c>
      <c r="G1956" s="197"/>
      <c r="H1956" s="197"/>
      <c r="I1956" s="197"/>
      <c r="J1956" s="197" t="s">
        <v>1709</v>
      </c>
      <c r="K1956" s="197"/>
      <c r="L1956" s="197"/>
      <c r="N1956" s="197" t="s">
        <v>1710</v>
      </c>
      <c r="O1956" s="197"/>
      <c r="P1956" s="197"/>
      <c r="Q1956" s="197"/>
      <c r="R1956" s="197"/>
      <c r="S1956" s="197"/>
      <c r="T1956" s="197"/>
      <c r="U1956" s="197"/>
      <c r="V1956" s="197"/>
      <c r="W1956" s="197"/>
      <c r="X1956" s="197"/>
      <c r="Y1956" s="197"/>
      <c r="Z1956" s="197"/>
      <c r="AA1956" s="197"/>
      <c r="AC1956" s="209">
        <v>151.25</v>
      </c>
      <c r="AD1956" s="209"/>
    </row>
    <row r="1957" spans="1:30">
      <c r="C1957" s="63" t="s">
        <v>1</v>
      </c>
      <c r="G1957" s="63" t="s">
        <v>1</v>
      </c>
      <c r="K1957" s="63" t="s">
        <v>1</v>
      </c>
      <c r="O1957" s="210" t="s">
        <v>1711</v>
      </c>
      <c r="P1957" s="210"/>
      <c r="Q1957" s="210"/>
      <c r="R1957" s="210"/>
      <c r="S1957" s="210"/>
      <c r="T1957" s="210"/>
      <c r="U1957" s="210"/>
      <c r="V1957" s="210"/>
      <c r="W1957" s="210"/>
      <c r="X1957" s="210"/>
      <c r="Y1957" s="210"/>
      <c r="Z1957" s="210"/>
      <c r="AA1957" s="210"/>
      <c r="AB1957" s="210"/>
    </row>
    <row r="1958" spans="1:30">
      <c r="B1958" s="197" t="s">
        <v>1712</v>
      </c>
      <c r="C1958" s="197"/>
      <c r="D1958" s="197"/>
      <c r="F1958" s="197" t="s">
        <v>302</v>
      </c>
      <c r="G1958" s="197"/>
      <c r="H1958" s="197"/>
      <c r="I1958" s="197"/>
      <c r="J1958" s="197" t="s">
        <v>1713</v>
      </c>
      <c r="K1958" s="197"/>
      <c r="L1958" s="197"/>
      <c r="N1958" s="197" t="s">
        <v>1714</v>
      </c>
      <c r="O1958" s="197"/>
      <c r="P1958" s="197"/>
      <c r="Q1958" s="197"/>
      <c r="R1958" s="197"/>
      <c r="S1958" s="197"/>
      <c r="T1958" s="197"/>
      <c r="U1958" s="197"/>
      <c r="V1958" s="197"/>
      <c r="W1958" s="197"/>
      <c r="X1958" s="197"/>
      <c r="Y1958" s="197"/>
      <c r="Z1958" s="197"/>
      <c r="AA1958" s="197"/>
      <c r="AC1958" s="209">
        <v>9120</v>
      </c>
      <c r="AD1958" s="209"/>
    </row>
    <row r="1959" spans="1:30">
      <c r="C1959" s="63" t="s">
        <v>1</v>
      </c>
      <c r="G1959" s="63" t="s">
        <v>1</v>
      </c>
      <c r="K1959" s="63" t="s">
        <v>1</v>
      </c>
      <c r="O1959" s="210" t="s">
        <v>1715</v>
      </c>
      <c r="P1959" s="210"/>
      <c r="Q1959" s="210"/>
      <c r="R1959" s="210"/>
      <c r="S1959" s="210"/>
      <c r="T1959" s="210"/>
      <c r="U1959" s="210"/>
      <c r="V1959" s="210"/>
      <c r="W1959" s="210"/>
      <c r="X1959" s="210"/>
      <c r="Y1959" s="210"/>
      <c r="Z1959" s="210"/>
      <c r="AA1959" s="210"/>
      <c r="AB1959" s="210"/>
      <c r="AC1959" s="214">
        <v>8775</v>
      </c>
      <c r="AD1959" s="214"/>
    </row>
    <row r="1960" spans="1:30">
      <c r="C1960" s="63" t="s">
        <v>1</v>
      </c>
      <c r="G1960" s="63" t="s">
        <v>1</v>
      </c>
      <c r="K1960" s="63" t="s">
        <v>1</v>
      </c>
      <c r="O1960" s="210" t="s">
        <v>1715</v>
      </c>
      <c r="P1960" s="210"/>
      <c r="Q1960" s="210"/>
      <c r="R1960" s="210"/>
      <c r="S1960" s="210"/>
      <c r="T1960" s="210"/>
      <c r="U1960" s="210"/>
      <c r="V1960" s="210"/>
      <c r="W1960" s="210"/>
      <c r="X1960" s="210"/>
      <c r="Y1960" s="210"/>
      <c r="Z1960" s="210"/>
      <c r="AA1960" s="210"/>
      <c r="AB1960" s="210"/>
      <c r="AC1960" s="214">
        <v>345</v>
      </c>
      <c r="AD1960" s="214"/>
    </row>
    <row r="1961" spans="1:30">
      <c r="B1961" s="197" t="s">
        <v>775</v>
      </c>
      <c r="C1961" s="197"/>
      <c r="D1961" s="197"/>
      <c r="F1961" s="197" t="s">
        <v>405</v>
      </c>
      <c r="G1961" s="197"/>
      <c r="H1961" s="197"/>
      <c r="I1961" s="197"/>
      <c r="J1961" s="197" t="s">
        <v>548</v>
      </c>
      <c r="K1961" s="197"/>
      <c r="L1961" s="197"/>
      <c r="N1961" s="197" t="s">
        <v>549</v>
      </c>
      <c r="O1961" s="197"/>
      <c r="P1961" s="197"/>
      <c r="Q1961" s="197"/>
      <c r="R1961" s="197"/>
      <c r="S1961" s="197"/>
      <c r="T1961" s="197"/>
      <c r="U1961" s="197"/>
      <c r="V1961" s="197"/>
      <c r="W1961" s="197"/>
      <c r="X1961" s="197"/>
      <c r="Y1961" s="197"/>
      <c r="Z1961" s="197"/>
      <c r="AA1961" s="197"/>
      <c r="AC1961" s="209">
        <v>1220</v>
      </c>
      <c r="AD1961" s="209"/>
    </row>
    <row r="1962" spans="1:30">
      <c r="C1962" s="63" t="s">
        <v>1</v>
      </c>
      <c r="G1962" s="63" t="s">
        <v>1</v>
      </c>
      <c r="K1962" s="63" t="s">
        <v>1</v>
      </c>
      <c r="O1962" s="210" t="s">
        <v>1716</v>
      </c>
      <c r="P1962" s="210"/>
      <c r="Q1962" s="210"/>
      <c r="R1962" s="210"/>
      <c r="S1962" s="210"/>
      <c r="T1962" s="210"/>
      <c r="U1962" s="210"/>
      <c r="V1962" s="210"/>
      <c r="W1962" s="210"/>
      <c r="X1962" s="210"/>
      <c r="Y1962" s="210"/>
      <c r="Z1962" s="210"/>
      <c r="AA1962" s="210"/>
      <c r="AB1962" s="210"/>
      <c r="AC1962" s="214">
        <v>1190</v>
      </c>
      <c r="AD1962" s="214"/>
    </row>
    <row r="1963" spans="1:30">
      <c r="C1963" s="63" t="s">
        <v>1</v>
      </c>
      <c r="G1963" s="63" t="s">
        <v>1</v>
      </c>
      <c r="K1963" s="63" t="s">
        <v>1</v>
      </c>
      <c r="O1963" s="210" t="s">
        <v>1717</v>
      </c>
      <c r="P1963" s="210"/>
      <c r="Q1963" s="210"/>
      <c r="R1963" s="210"/>
      <c r="S1963" s="210"/>
      <c r="T1963" s="210"/>
      <c r="U1963" s="210"/>
      <c r="V1963" s="210"/>
      <c r="W1963" s="210"/>
      <c r="X1963" s="210"/>
      <c r="Y1963" s="210"/>
      <c r="Z1963" s="210"/>
      <c r="AA1963" s="210"/>
      <c r="AB1963" s="210"/>
      <c r="AC1963" s="214">
        <v>30</v>
      </c>
      <c r="AD1963" s="214"/>
    </row>
    <row r="1964" spans="1:30">
      <c r="B1964" s="197" t="s">
        <v>1718</v>
      </c>
      <c r="C1964" s="197"/>
      <c r="D1964" s="197"/>
      <c r="F1964" s="197" t="s">
        <v>405</v>
      </c>
      <c r="G1964" s="197"/>
      <c r="H1964" s="197"/>
      <c r="I1964" s="197"/>
      <c r="J1964" s="197" t="s">
        <v>1696</v>
      </c>
      <c r="K1964" s="197"/>
      <c r="L1964" s="197"/>
      <c r="N1964" s="197" t="s">
        <v>1697</v>
      </c>
      <c r="O1964" s="197"/>
      <c r="P1964" s="197"/>
      <c r="Q1964" s="197"/>
      <c r="R1964" s="197"/>
      <c r="S1964" s="197"/>
      <c r="T1964" s="197"/>
      <c r="U1964" s="197"/>
      <c r="V1964" s="197"/>
      <c r="W1964" s="197"/>
      <c r="X1964" s="197"/>
      <c r="Y1964" s="197"/>
      <c r="Z1964" s="197"/>
      <c r="AA1964" s="197"/>
      <c r="AC1964" s="209">
        <v>1623.59</v>
      </c>
      <c r="AD1964" s="209"/>
    </row>
    <row r="1965" spans="1:30">
      <c r="C1965" s="63" t="s">
        <v>1</v>
      </c>
      <c r="G1965" s="63" t="s">
        <v>1</v>
      </c>
      <c r="K1965" s="63" t="s">
        <v>1</v>
      </c>
      <c r="O1965" s="210" t="s">
        <v>1698</v>
      </c>
      <c r="P1965" s="210"/>
      <c r="Q1965" s="210"/>
      <c r="R1965" s="210"/>
      <c r="S1965" s="210"/>
      <c r="T1965" s="210"/>
      <c r="U1965" s="210"/>
      <c r="V1965" s="210"/>
      <c r="W1965" s="210"/>
      <c r="X1965" s="210"/>
      <c r="Y1965" s="210"/>
      <c r="Z1965" s="210"/>
      <c r="AA1965" s="210"/>
      <c r="AB1965" s="210"/>
      <c r="AC1965" s="214">
        <v>1400</v>
      </c>
      <c r="AD1965" s="214"/>
    </row>
    <row r="1966" spans="1:30">
      <c r="C1966" s="63" t="s">
        <v>1</v>
      </c>
      <c r="G1966" s="63" t="s">
        <v>1</v>
      </c>
      <c r="K1966" s="63" t="s">
        <v>1</v>
      </c>
      <c r="O1966" s="210" t="s">
        <v>1701</v>
      </c>
      <c r="P1966" s="210"/>
      <c r="Q1966" s="210"/>
      <c r="R1966" s="210"/>
      <c r="S1966" s="210"/>
      <c r="T1966" s="210"/>
      <c r="U1966" s="210"/>
      <c r="V1966" s="210"/>
      <c r="W1966" s="210"/>
      <c r="X1966" s="210"/>
      <c r="Y1966" s="210"/>
      <c r="Z1966" s="210"/>
      <c r="AA1966" s="210"/>
      <c r="AB1966" s="210"/>
      <c r="AC1966" s="214">
        <v>223.59</v>
      </c>
      <c r="AD1966" s="214"/>
    </row>
    <row r="1967" spans="1:30" ht="6" customHeight="1"/>
    <row r="1968" spans="1:30" ht="16.5" customHeight="1">
      <c r="A1968" s="195" t="s">
        <v>1719</v>
      </c>
      <c r="B1968" s="195"/>
      <c r="C1968" s="195"/>
      <c r="D1968" s="195"/>
      <c r="E1968" s="195"/>
      <c r="F1968" s="195"/>
      <c r="G1968" s="195"/>
      <c r="H1968" s="195"/>
      <c r="I1968" s="195"/>
      <c r="J1968" s="195"/>
      <c r="K1968" s="195"/>
      <c r="L1968" s="195"/>
      <c r="M1968" s="195"/>
      <c r="N1968" s="195"/>
      <c r="O1968" s="195"/>
      <c r="P1968" s="195"/>
      <c r="Q1968" s="195"/>
      <c r="R1968" s="195"/>
      <c r="S1968" s="195"/>
      <c r="U1968" s="63" t="s">
        <v>1</v>
      </c>
      <c r="W1968" s="63" t="s">
        <v>1</v>
      </c>
      <c r="Y1968" s="207" t="s">
        <v>895</v>
      </c>
      <c r="Z1968" s="207"/>
      <c r="AC1968" s="208">
        <v>51236.25</v>
      </c>
      <c r="AD1968" s="208"/>
    </row>
    <row r="1969" spans="1:30" ht="6.75" customHeight="1"/>
    <row r="1970" spans="1:30" ht="14.25" customHeight="1">
      <c r="A1970" s="211" t="s">
        <v>1720</v>
      </c>
      <c r="B1970" s="211"/>
      <c r="C1970" s="211"/>
      <c r="D1970" s="211"/>
      <c r="E1970" s="211"/>
      <c r="F1970" s="211"/>
      <c r="G1970" s="211"/>
      <c r="H1970" s="211"/>
      <c r="I1970" s="211"/>
      <c r="J1970" s="211"/>
      <c r="K1970" s="211"/>
      <c r="L1970" s="211"/>
      <c r="M1970" s="211"/>
      <c r="N1970" s="211"/>
      <c r="O1970" s="211"/>
    </row>
    <row r="1971" spans="1:30">
      <c r="B1971" s="212" t="s">
        <v>39</v>
      </c>
      <c r="C1971" s="212"/>
      <c r="D1971" s="212"/>
      <c r="F1971" s="212" t="s">
        <v>40</v>
      </c>
      <c r="G1971" s="212"/>
      <c r="H1971" s="212"/>
      <c r="I1971" s="212"/>
      <c r="J1971" s="212" t="s">
        <v>41</v>
      </c>
      <c r="K1971" s="212"/>
      <c r="L1971" s="212"/>
      <c r="N1971" s="212" t="s">
        <v>42</v>
      </c>
      <c r="O1971" s="212"/>
      <c r="P1971" s="212"/>
      <c r="Q1971" s="212"/>
      <c r="R1971" s="212"/>
      <c r="S1971" s="212"/>
      <c r="T1971" s="212"/>
      <c r="U1971" s="212"/>
      <c r="V1971" s="212"/>
      <c r="W1971" s="212"/>
      <c r="X1971" s="212"/>
      <c r="Y1971" s="212"/>
      <c r="Z1971" s="212"/>
      <c r="AA1971" s="212"/>
      <c r="AC1971" s="213" t="s">
        <v>43</v>
      </c>
      <c r="AD1971" s="213"/>
    </row>
    <row r="1972" spans="1:30">
      <c r="B1972" s="197" t="s">
        <v>1721</v>
      </c>
      <c r="C1972" s="197"/>
      <c r="D1972" s="197"/>
      <c r="F1972" s="197" t="s">
        <v>405</v>
      </c>
      <c r="G1972" s="197"/>
      <c r="H1972" s="197"/>
      <c r="I1972" s="197"/>
      <c r="J1972" s="197" t="s">
        <v>1722</v>
      </c>
      <c r="K1972" s="197"/>
      <c r="L1972" s="197"/>
      <c r="N1972" s="197" t="s">
        <v>1723</v>
      </c>
      <c r="O1972" s="197"/>
      <c r="P1972" s="197"/>
      <c r="Q1972" s="197"/>
      <c r="R1972" s="197"/>
      <c r="S1972" s="197"/>
      <c r="T1972" s="197"/>
      <c r="U1972" s="197"/>
      <c r="V1972" s="197"/>
      <c r="W1972" s="197"/>
      <c r="X1972" s="197"/>
      <c r="Y1972" s="197"/>
      <c r="Z1972" s="197"/>
      <c r="AA1972" s="197"/>
      <c r="AC1972" s="209">
        <v>395211</v>
      </c>
      <c r="AD1972" s="209"/>
    </row>
    <row r="1973" spans="1:30">
      <c r="C1973" s="63" t="s">
        <v>1</v>
      </c>
      <c r="G1973" s="63" t="s">
        <v>1</v>
      </c>
      <c r="K1973" s="63" t="s">
        <v>1</v>
      </c>
      <c r="O1973" s="210" t="s">
        <v>1724</v>
      </c>
      <c r="P1973" s="210"/>
      <c r="Q1973" s="210"/>
      <c r="R1973" s="210"/>
      <c r="S1973" s="210"/>
      <c r="T1973" s="210"/>
      <c r="U1973" s="210"/>
      <c r="V1973" s="210"/>
      <c r="W1973" s="210"/>
      <c r="X1973" s="210"/>
      <c r="Y1973" s="210"/>
      <c r="Z1973" s="210"/>
      <c r="AA1973" s="210"/>
      <c r="AB1973" s="210"/>
    </row>
    <row r="1974" spans="1:30" ht="6" customHeight="1"/>
    <row r="1975" spans="1:30" ht="16.5" customHeight="1">
      <c r="A1975" s="195" t="s">
        <v>1725</v>
      </c>
      <c r="B1975" s="195"/>
      <c r="C1975" s="195"/>
      <c r="D1975" s="195"/>
      <c r="E1975" s="195"/>
      <c r="F1975" s="195"/>
      <c r="G1975" s="195"/>
      <c r="H1975" s="195"/>
      <c r="I1975" s="195"/>
      <c r="J1975" s="195"/>
      <c r="K1975" s="195"/>
      <c r="L1975" s="195"/>
      <c r="M1975" s="195"/>
      <c r="N1975" s="195"/>
      <c r="O1975" s="195"/>
      <c r="P1975" s="195"/>
      <c r="Q1975" s="195"/>
      <c r="R1975" s="195"/>
      <c r="S1975" s="195"/>
      <c r="U1975" s="63" t="s">
        <v>1</v>
      </c>
      <c r="W1975" s="63" t="s">
        <v>1</v>
      </c>
      <c r="Y1975" s="207" t="s">
        <v>895</v>
      </c>
      <c r="Z1975" s="207"/>
      <c r="AC1975" s="208">
        <v>395211</v>
      </c>
      <c r="AD1975" s="208"/>
    </row>
    <row r="1976" spans="1:30" ht="6.75" customHeight="1"/>
    <row r="1977" spans="1:30" ht="14.25" customHeight="1">
      <c r="A1977" s="211" t="s">
        <v>1726</v>
      </c>
      <c r="B1977" s="211"/>
      <c r="C1977" s="211"/>
      <c r="D1977" s="211"/>
      <c r="E1977" s="211"/>
      <c r="F1977" s="211"/>
      <c r="G1977" s="211"/>
      <c r="H1977" s="211"/>
      <c r="I1977" s="211"/>
      <c r="J1977" s="211"/>
      <c r="K1977" s="211"/>
      <c r="L1977" s="211"/>
      <c r="M1977" s="211"/>
      <c r="N1977" s="211"/>
      <c r="O1977" s="211"/>
    </row>
    <row r="1978" spans="1:30">
      <c r="B1978" s="212" t="s">
        <v>39</v>
      </c>
      <c r="C1978" s="212"/>
      <c r="D1978" s="212"/>
      <c r="F1978" s="212" t="s">
        <v>40</v>
      </c>
      <c r="G1978" s="212"/>
      <c r="H1978" s="212"/>
      <c r="I1978" s="212"/>
      <c r="J1978" s="212" t="s">
        <v>41</v>
      </c>
      <c r="K1978" s="212"/>
      <c r="L1978" s="212"/>
      <c r="N1978" s="212" t="s">
        <v>42</v>
      </c>
      <c r="O1978" s="212"/>
      <c r="P1978" s="212"/>
      <c r="Q1978" s="212"/>
      <c r="R1978" s="212"/>
      <c r="S1978" s="212"/>
      <c r="T1978" s="212"/>
      <c r="U1978" s="212"/>
      <c r="V1978" s="212"/>
      <c r="W1978" s="212"/>
      <c r="X1978" s="212"/>
      <c r="Y1978" s="212"/>
      <c r="Z1978" s="212"/>
      <c r="AA1978" s="212"/>
      <c r="AC1978" s="213" t="s">
        <v>43</v>
      </c>
      <c r="AD1978" s="213"/>
    </row>
    <row r="1979" spans="1:30">
      <c r="B1979" s="197" t="s">
        <v>1727</v>
      </c>
      <c r="C1979" s="197"/>
      <c r="D1979" s="197"/>
      <c r="F1979" s="197" t="s">
        <v>52</v>
      </c>
      <c r="G1979" s="197"/>
      <c r="H1979" s="197"/>
      <c r="I1979" s="197"/>
      <c r="J1979" s="197" t="s">
        <v>1728</v>
      </c>
      <c r="K1979" s="197"/>
      <c r="L1979" s="197"/>
      <c r="N1979" s="197" t="s">
        <v>1729</v>
      </c>
      <c r="O1979" s="197"/>
      <c r="P1979" s="197"/>
      <c r="Q1979" s="197"/>
      <c r="R1979" s="197"/>
      <c r="S1979" s="197"/>
      <c r="T1979" s="197"/>
      <c r="U1979" s="197"/>
      <c r="V1979" s="197"/>
      <c r="W1979" s="197"/>
      <c r="X1979" s="197"/>
      <c r="Y1979" s="197"/>
      <c r="Z1979" s="197"/>
      <c r="AA1979" s="197"/>
      <c r="AC1979" s="209">
        <v>3432</v>
      </c>
      <c r="AD1979" s="209"/>
    </row>
    <row r="1980" spans="1:30">
      <c r="C1980" s="63" t="s">
        <v>1</v>
      </c>
      <c r="G1980" s="63" t="s">
        <v>1</v>
      </c>
      <c r="K1980" s="63" t="s">
        <v>1</v>
      </c>
      <c r="O1980" s="210" t="s">
        <v>1730</v>
      </c>
      <c r="P1980" s="210"/>
      <c r="Q1980" s="210"/>
      <c r="R1980" s="210"/>
      <c r="S1980" s="210"/>
      <c r="T1980" s="210"/>
      <c r="U1980" s="210"/>
      <c r="V1980" s="210"/>
      <c r="W1980" s="210"/>
      <c r="X1980" s="210"/>
      <c r="Y1980" s="210"/>
      <c r="Z1980" s="210"/>
      <c r="AA1980" s="210"/>
      <c r="AB1980" s="210"/>
    </row>
    <row r="1981" spans="1:30">
      <c r="B1981" s="197" t="s">
        <v>1731</v>
      </c>
      <c r="C1981" s="197"/>
      <c r="D1981" s="197"/>
      <c r="F1981" s="197" t="s">
        <v>52</v>
      </c>
      <c r="G1981" s="197"/>
      <c r="H1981" s="197"/>
      <c r="I1981" s="197"/>
      <c r="J1981" s="197" t="s">
        <v>1000</v>
      </c>
      <c r="K1981" s="197"/>
      <c r="L1981" s="197"/>
      <c r="N1981" s="197" t="s">
        <v>1001</v>
      </c>
      <c r="O1981" s="197"/>
      <c r="P1981" s="197"/>
      <c r="Q1981" s="197"/>
      <c r="R1981" s="197"/>
      <c r="S1981" s="197"/>
      <c r="T1981" s="197"/>
      <c r="U1981" s="197"/>
      <c r="V1981" s="197"/>
      <c r="W1981" s="197"/>
      <c r="X1981" s="197"/>
      <c r="Y1981" s="197"/>
      <c r="Z1981" s="197"/>
      <c r="AA1981" s="197"/>
      <c r="AC1981" s="209">
        <v>1390.67</v>
      </c>
      <c r="AD1981" s="209"/>
    </row>
    <row r="1982" spans="1:30">
      <c r="C1982" s="63" t="s">
        <v>1</v>
      </c>
      <c r="G1982" s="63" t="s">
        <v>1</v>
      </c>
      <c r="K1982" s="63" t="s">
        <v>1</v>
      </c>
      <c r="O1982" s="210" t="s">
        <v>1732</v>
      </c>
      <c r="P1982" s="210"/>
      <c r="Q1982" s="210"/>
      <c r="R1982" s="210"/>
      <c r="S1982" s="210"/>
      <c r="T1982" s="210"/>
      <c r="U1982" s="210"/>
      <c r="V1982" s="210"/>
      <c r="W1982" s="210"/>
      <c r="X1982" s="210"/>
      <c r="Y1982" s="210"/>
      <c r="Z1982" s="210"/>
      <c r="AA1982" s="210"/>
      <c r="AB1982" s="210"/>
    </row>
    <row r="1983" spans="1:30">
      <c r="B1983" s="197" t="s">
        <v>1733</v>
      </c>
      <c r="C1983" s="197"/>
      <c r="D1983" s="197"/>
      <c r="F1983" s="197" t="s">
        <v>52</v>
      </c>
      <c r="G1983" s="197"/>
      <c r="H1983" s="197"/>
      <c r="I1983" s="197"/>
      <c r="J1983" s="197" t="s">
        <v>1734</v>
      </c>
      <c r="K1983" s="197"/>
      <c r="L1983" s="197"/>
      <c r="N1983" s="197" t="s">
        <v>1735</v>
      </c>
      <c r="O1983" s="197"/>
      <c r="P1983" s="197"/>
      <c r="Q1983" s="197"/>
      <c r="R1983" s="197"/>
      <c r="S1983" s="197"/>
      <c r="T1983" s="197"/>
      <c r="U1983" s="197"/>
      <c r="V1983" s="197"/>
      <c r="W1983" s="197"/>
      <c r="X1983" s="197"/>
      <c r="Y1983" s="197"/>
      <c r="Z1983" s="197"/>
      <c r="AA1983" s="197"/>
      <c r="AC1983" s="209">
        <v>1991.84</v>
      </c>
      <c r="AD1983" s="209"/>
    </row>
    <row r="1984" spans="1:30">
      <c r="C1984" s="63" t="s">
        <v>1</v>
      </c>
      <c r="G1984" s="63" t="s">
        <v>1</v>
      </c>
      <c r="K1984" s="63" t="s">
        <v>1</v>
      </c>
      <c r="O1984" s="210" t="s">
        <v>1736</v>
      </c>
      <c r="P1984" s="210"/>
      <c r="Q1984" s="210"/>
      <c r="R1984" s="210"/>
      <c r="S1984" s="210"/>
      <c r="T1984" s="210"/>
      <c r="U1984" s="210"/>
      <c r="V1984" s="210"/>
      <c r="W1984" s="210"/>
      <c r="X1984" s="210"/>
      <c r="Y1984" s="210"/>
      <c r="Z1984" s="210"/>
      <c r="AA1984" s="210"/>
      <c r="AB1984" s="210"/>
      <c r="AC1984" s="214">
        <v>2.75</v>
      </c>
      <c r="AD1984" s="214"/>
    </row>
    <row r="1985" spans="1:30">
      <c r="C1985" s="63" t="s">
        <v>1</v>
      </c>
      <c r="G1985" s="63" t="s">
        <v>1</v>
      </c>
      <c r="K1985" s="63" t="s">
        <v>1</v>
      </c>
      <c r="O1985" s="210" t="s">
        <v>1737</v>
      </c>
      <c r="P1985" s="210"/>
      <c r="Q1985" s="210"/>
      <c r="R1985" s="210"/>
      <c r="S1985" s="210"/>
      <c r="T1985" s="210"/>
      <c r="U1985" s="210"/>
      <c r="V1985" s="210"/>
      <c r="W1985" s="210"/>
      <c r="X1985" s="210"/>
      <c r="Y1985" s="210"/>
      <c r="Z1985" s="210"/>
      <c r="AA1985" s="210"/>
      <c r="AB1985" s="210"/>
      <c r="AC1985" s="214">
        <v>966.33</v>
      </c>
      <c r="AD1985" s="214"/>
    </row>
    <row r="1986" spans="1:30">
      <c r="C1986" s="63" t="s">
        <v>1</v>
      </c>
      <c r="G1986" s="63" t="s">
        <v>1</v>
      </c>
      <c r="K1986" s="63" t="s">
        <v>1</v>
      </c>
      <c r="O1986" s="210" t="s">
        <v>1738</v>
      </c>
      <c r="P1986" s="210"/>
      <c r="Q1986" s="210"/>
      <c r="R1986" s="210"/>
      <c r="S1986" s="210"/>
      <c r="T1986" s="210"/>
      <c r="U1986" s="210"/>
      <c r="V1986" s="210"/>
      <c r="W1986" s="210"/>
      <c r="X1986" s="210"/>
      <c r="Y1986" s="210"/>
      <c r="Z1986" s="210"/>
      <c r="AA1986" s="210"/>
      <c r="AB1986" s="210"/>
      <c r="AC1986" s="214">
        <v>1022.76</v>
      </c>
      <c r="AD1986" s="214"/>
    </row>
    <row r="1987" spans="1:30">
      <c r="B1987" s="197" t="s">
        <v>1739</v>
      </c>
      <c r="C1987" s="197"/>
      <c r="D1987" s="197"/>
      <c r="F1987" s="197" t="s">
        <v>52</v>
      </c>
      <c r="G1987" s="197"/>
      <c r="H1987" s="197"/>
      <c r="I1987" s="197"/>
      <c r="J1987" s="197" t="s">
        <v>1740</v>
      </c>
      <c r="K1987" s="197"/>
      <c r="L1987" s="197"/>
      <c r="N1987" s="197" t="s">
        <v>1741</v>
      </c>
      <c r="O1987" s="197"/>
      <c r="P1987" s="197"/>
      <c r="Q1987" s="197"/>
      <c r="R1987" s="197"/>
      <c r="S1987" s="197"/>
      <c r="T1987" s="197"/>
      <c r="U1987" s="197"/>
      <c r="V1987" s="197"/>
      <c r="W1987" s="197"/>
      <c r="X1987" s="197"/>
      <c r="Y1987" s="197"/>
      <c r="Z1987" s="197"/>
      <c r="AA1987" s="197"/>
      <c r="AC1987" s="209">
        <v>850</v>
      </c>
      <c r="AD1987" s="209"/>
    </row>
    <row r="1988" spans="1:30">
      <c r="C1988" s="63" t="s">
        <v>1</v>
      </c>
      <c r="G1988" s="63" t="s">
        <v>1</v>
      </c>
      <c r="K1988" s="63" t="s">
        <v>1</v>
      </c>
      <c r="O1988" s="210" t="s">
        <v>1742</v>
      </c>
      <c r="P1988" s="210"/>
      <c r="Q1988" s="210"/>
      <c r="R1988" s="210"/>
      <c r="S1988" s="210"/>
      <c r="T1988" s="210"/>
      <c r="U1988" s="210"/>
      <c r="V1988" s="210"/>
      <c r="W1988" s="210"/>
      <c r="X1988" s="210"/>
      <c r="Y1988" s="210"/>
      <c r="Z1988" s="210"/>
      <c r="AA1988" s="210"/>
      <c r="AB1988" s="210"/>
    </row>
    <row r="1989" spans="1:30">
      <c r="B1989" s="197" t="s">
        <v>1743</v>
      </c>
      <c r="C1989" s="197"/>
      <c r="D1989" s="197"/>
      <c r="F1989" s="197" t="s">
        <v>52</v>
      </c>
      <c r="G1989" s="197"/>
      <c r="H1989" s="197"/>
      <c r="I1989" s="197"/>
      <c r="J1989" s="197" t="s">
        <v>1744</v>
      </c>
      <c r="K1989" s="197"/>
      <c r="L1989" s="197"/>
      <c r="N1989" s="197" t="s">
        <v>1745</v>
      </c>
      <c r="O1989" s="197"/>
      <c r="P1989" s="197"/>
      <c r="Q1989" s="197"/>
      <c r="R1989" s="197"/>
      <c r="S1989" s="197"/>
      <c r="T1989" s="197"/>
      <c r="U1989" s="197"/>
      <c r="V1989" s="197"/>
      <c r="W1989" s="197"/>
      <c r="X1989" s="197"/>
      <c r="Y1989" s="197"/>
      <c r="Z1989" s="197"/>
      <c r="AA1989" s="197"/>
      <c r="AC1989" s="209">
        <v>2650</v>
      </c>
      <c r="AD1989" s="209"/>
    </row>
    <row r="1990" spans="1:30">
      <c r="C1990" s="63" t="s">
        <v>1</v>
      </c>
      <c r="G1990" s="63" t="s">
        <v>1</v>
      </c>
      <c r="K1990" s="63" t="s">
        <v>1</v>
      </c>
      <c r="O1990" s="210" t="s">
        <v>1746</v>
      </c>
      <c r="P1990" s="210"/>
      <c r="Q1990" s="210"/>
      <c r="R1990" s="210"/>
      <c r="S1990" s="210"/>
      <c r="T1990" s="210"/>
      <c r="U1990" s="210"/>
      <c r="V1990" s="210"/>
      <c r="W1990" s="210"/>
      <c r="X1990" s="210"/>
      <c r="Y1990" s="210"/>
      <c r="Z1990" s="210"/>
      <c r="AA1990" s="210"/>
      <c r="AB1990" s="210"/>
    </row>
    <row r="1991" spans="1:30" ht="193.5" customHeight="1"/>
    <row r="1992" spans="1:30" ht="12" customHeight="1"/>
    <row r="1993" spans="1:30" ht="13.5" customHeight="1">
      <c r="A1993" s="195" t="s">
        <v>115</v>
      </c>
      <c r="B1993" s="195"/>
      <c r="C1993" s="195"/>
      <c r="D1993" s="195"/>
      <c r="E1993" s="195"/>
      <c r="F1993" s="195"/>
      <c r="G1993" s="195"/>
      <c r="H1993" s="195"/>
      <c r="I1993" s="195"/>
      <c r="J1993" s="195"/>
      <c r="K1993" s="195"/>
      <c r="L1993" s="195"/>
      <c r="M1993" s="195"/>
      <c r="R1993" s="196" t="s">
        <v>1747</v>
      </c>
      <c r="S1993" s="196"/>
      <c r="T1993" s="196"/>
      <c r="U1993" s="196"/>
      <c r="V1993" s="196"/>
      <c r="W1993" s="196"/>
      <c r="X1993" s="196"/>
      <c r="Y1993" s="196"/>
      <c r="Z1993" s="196"/>
      <c r="AA1993" s="196"/>
      <c r="AB1993" s="196"/>
      <c r="AC1993" s="196"/>
      <c r="AD1993" s="196"/>
    </row>
    <row r="1994" spans="1:30" ht="25.5" customHeight="1">
      <c r="C1994" s="201" t="s">
        <v>35</v>
      </c>
      <c r="D1994" s="201"/>
      <c r="E1994" s="201"/>
      <c r="F1994" s="201"/>
      <c r="G1994" s="201"/>
      <c r="H1994" s="201"/>
      <c r="I1994" s="201"/>
      <c r="J1994" s="201"/>
      <c r="K1994" s="201"/>
      <c r="L1994" s="201"/>
      <c r="M1994" s="201"/>
      <c r="N1994" s="201"/>
      <c r="O1994" s="201"/>
      <c r="P1994" s="201"/>
      <c r="Q1994" s="201"/>
      <c r="R1994" s="201"/>
      <c r="S1994" s="201"/>
      <c r="T1994" s="201"/>
      <c r="U1994" s="201"/>
      <c r="V1994" s="201"/>
      <c r="W1994" s="201"/>
      <c r="X1994" s="201"/>
      <c r="Y1994" s="201"/>
      <c r="Z1994" s="201"/>
      <c r="AA1994" s="201"/>
      <c r="AB1994" s="201"/>
      <c r="AC1994" s="201"/>
    </row>
    <row r="1995" spans="1:30" ht="7.5" customHeight="1"/>
    <row r="1996" spans="1:30" ht="18.75" customHeight="1">
      <c r="I1996" s="215" t="s">
        <v>36</v>
      </c>
      <c r="J1996" s="215"/>
      <c r="K1996" s="215"/>
      <c r="L1996" s="215"/>
      <c r="M1996" s="215"/>
      <c r="N1996" s="215"/>
      <c r="O1996" s="215"/>
      <c r="P1996" s="215"/>
      <c r="S1996" s="216" t="s">
        <v>37</v>
      </c>
      <c r="T1996" s="216"/>
      <c r="U1996" s="216"/>
      <c r="V1996" s="216"/>
      <c r="W1996" s="216"/>
      <c r="X1996" s="216"/>
      <c r="Y1996" s="216"/>
    </row>
    <row r="1997" spans="1:30" ht="6.75" customHeight="1"/>
    <row r="1998" spans="1:30" ht="14.25" customHeight="1">
      <c r="A1998" s="211" t="s">
        <v>1726</v>
      </c>
      <c r="B1998" s="211"/>
      <c r="C1998" s="211"/>
      <c r="D1998" s="211"/>
      <c r="E1998" s="211"/>
      <c r="F1998" s="211"/>
      <c r="G1998" s="211"/>
      <c r="H1998" s="211"/>
      <c r="I1998" s="211"/>
      <c r="J1998" s="211"/>
      <c r="K1998" s="211"/>
      <c r="L1998" s="211"/>
      <c r="M1998" s="211"/>
      <c r="N1998" s="211"/>
      <c r="O1998" s="211"/>
    </row>
    <row r="1999" spans="1:30">
      <c r="B1999" s="212" t="s">
        <v>39</v>
      </c>
      <c r="C1999" s="212"/>
      <c r="D1999" s="212"/>
      <c r="F1999" s="212" t="s">
        <v>40</v>
      </c>
      <c r="G1999" s="212"/>
      <c r="H1999" s="212"/>
      <c r="I1999" s="212"/>
      <c r="J1999" s="212" t="s">
        <v>41</v>
      </c>
      <c r="K1999" s="212"/>
      <c r="L1999" s="212"/>
      <c r="N1999" s="212" t="s">
        <v>42</v>
      </c>
      <c r="O1999" s="212"/>
      <c r="P1999" s="212"/>
      <c r="Q1999" s="212"/>
      <c r="R1999" s="212"/>
      <c r="S1999" s="212"/>
      <c r="T1999" s="212"/>
      <c r="U1999" s="212"/>
      <c r="V1999" s="212"/>
      <c r="W1999" s="212"/>
      <c r="X1999" s="212"/>
      <c r="Y1999" s="212"/>
      <c r="Z1999" s="212"/>
      <c r="AA1999" s="212"/>
      <c r="AC1999" s="213" t="s">
        <v>43</v>
      </c>
      <c r="AD1999" s="213"/>
    </row>
    <row r="2000" spans="1:30">
      <c r="B2000" s="197" t="s">
        <v>911</v>
      </c>
      <c r="C2000" s="197"/>
      <c r="D2000" s="197"/>
      <c r="F2000" s="197" t="s">
        <v>52</v>
      </c>
      <c r="G2000" s="197"/>
      <c r="H2000" s="197"/>
      <c r="I2000" s="197"/>
      <c r="J2000" s="197" t="s">
        <v>912</v>
      </c>
      <c r="K2000" s="197"/>
      <c r="L2000" s="197"/>
      <c r="N2000" s="197" t="s">
        <v>913</v>
      </c>
      <c r="O2000" s="197"/>
      <c r="P2000" s="197"/>
      <c r="Q2000" s="197"/>
      <c r="R2000" s="197"/>
      <c r="S2000" s="197"/>
      <c r="T2000" s="197"/>
      <c r="U2000" s="197"/>
      <c r="V2000" s="197"/>
      <c r="W2000" s="197"/>
      <c r="X2000" s="197"/>
      <c r="Y2000" s="197"/>
      <c r="Z2000" s="197"/>
      <c r="AA2000" s="197"/>
      <c r="AC2000" s="209">
        <v>100755.99</v>
      </c>
      <c r="AD2000" s="209"/>
    </row>
    <row r="2001" spans="3:30">
      <c r="C2001" s="63" t="s">
        <v>1</v>
      </c>
      <c r="G2001" s="63" t="s">
        <v>1</v>
      </c>
      <c r="K2001" s="63" t="s">
        <v>1</v>
      </c>
      <c r="O2001" s="210" t="s">
        <v>1748</v>
      </c>
      <c r="P2001" s="210"/>
      <c r="Q2001" s="210"/>
      <c r="R2001" s="210"/>
      <c r="S2001" s="210"/>
      <c r="T2001" s="210"/>
      <c r="U2001" s="210"/>
      <c r="V2001" s="210"/>
      <c r="W2001" s="210"/>
      <c r="X2001" s="210"/>
      <c r="Y2001" s="210"/>
      <c r="Z2001" s="210"/>
      <c r="AA2001" s="210"/>
      <c r="AB2001" s="210"/>
      <c r="AC2001" s="214">
        <v>4.92</v>
      </c>
      <c r="AD2001" s="214"/>
    </row>
    <row r="2002" spans="3:30">
      <c r="C2002" s="63" t="s">
        <v>1</v>
      </c>
      <c r="G2002" s="63" t="s">
        <v>1</v>
      </c>
      <c r="K2002" s="63" t="s">
        <v>1</v>
      </c>
      <c r="O2002" s="210" t="s">
        <v>1749</v>
      </c>
      <c r="P2002" s="210"/>
      <c r="Q2002" s="210"/>
      <c r="R2002" s="210"/>
      <c r="S2002" s="210"/>
      <c r="T2002" s="210"/>
      <c r="U2002" s="210"/>
      <c r="V2002" s="210"/>
      <c r="W2002" s="210"/>
      <c r="X2002" s="210"/>
      <c r="Y2002" s="210"/>
      <c r="Z2002" s="210"/>
      <c r="AA2002" s="210"/>
      <c r="AB2002" s="210"/>
      <c r="AC2002" s="214">
        <v>9.31</v>
      </c>
      <c r="AD2002" s="214"/>
    </row>
    <row r="2003" spans="3:30">
      <c r="C2003" s="63" t="s">
        <v>1</v>
      </c>
      <c r="G2003" s="63" t="s">
        <v>1</v>
      </c>
      <c r="K2003" s="63" t="s">
        <v>1</v>
      </c>
      <c r="O2003" s="210" t="s">
        <v>1748</v>
      </c>
      <c r="P2003" s="210"/>
      <c r="Q2003" s="210"/>
      <c r="R2003" s="210"/>
      <c r="S2003" s="210"/>
      <c r="T2003" s="210"/>
      <c r="U2003" s="210"/>
      <c r="V2003" s="210"/>
      <c r="W2003" s="210"/>
      <c r="X2003" s="210"/>
      <c r="Y2003" s="210"/>
      <c r="Z2003" s="210"/>
      <c r="AA2003" s="210"/>
      <c r="AB2003" s="210"/>
      <c r="AC2003" s="214">
        <v>156.37</v>
      </c>
      <c r="AD2003" s="214"/>
    </row>
    <row r="2004" spans="3:30">
      <c r="C2004" s="63" t="s">
        <v>1</v>
      </c>
      <c r="G2004" s="63" t="s">
        <v>1</v>
      </c>
      <c r="K2004" s="63" t="s">
        <v>1</v>
      </c>
      <c r="O2004" s="210" t="s">
        <v>1750</v>
      </c>
      <c r="P2004" s="210"/>
      <c r="Q2004" s="210"/>
      <c r="R2004" s="210"/>
      <c r="S2004" s="210"/>
      <c r="T2004" s="210"/>
      <c r="U2004" s="210"/>
      <c r="V2004" s="210"/>
      <c r="W2004" s="210"/>
      <c r="X2004" s="210"/>
      <c r="Y2004" s="210"/>
      <c r="Z2004" s="210"/>
      <c r="AA2004" s="210"/>
      <c r="AB2004" s="210"/>
      <c r="AC2004" s="214">
        <v>244.9</v>
      </c>
      <c r="AD2004" s="214"/>
    </row>
    <row r="2005" spans="3:30">
      <c r="C2005" s="63" t="s">
        <v>1</v>
      </c>
      <c r="G2005" s="63" t="s">
        <v>1</v>
      </c>
      <c r="K2005" s="63" t="s">
        <v>1</v>
      </c>
      <c r="O2005" s="210" t="s">
        <v>1751</v>
      </c>
      <c r="P2005" s="210"/>
      <c r="Q2005" s="210"/>
      <c r="R2005" s="210"/>
      <c r="S2005" s="210"/>
      <c r="T2005" s="210"/>
      <c r="U2005" s="210"/>
      <c r="V2005" s="210"/>
      <c r="W2005" s="210"/>
      <c r="X2005" s="210"/>
      <c r="Y2005" s="210"/>
      <c r="Z2005" s="210"/>
      <c r="AA2005" s="210"/>
      <c r="AB2005" s="210"/>
      <c r="AC2005" s="214">
        <v>8304.93</v>
      </c>
      <c r="AD2005" s="214"/>
    </row>
    <row r="2006" spans="3:30">
      <c r="C2006" s="63" t="s">
        <v>1</v>
      </c>
      <c r="G2006" s="63" t="s">
        <v>1</v>
      </c>
      <c r="K2006" s="63" t="s">
        <v>1</v>
      </c>
      <c r="O2006" s="210" t="s">
        <v>1748</v>
      </c>
      <c r="P2006" s="210"/>
      <c r="Q2006" s="210"/>
      <c r="R2006" s="210"/>
      <c r="S2006" s="210"/>
      <c r="T2006" s="210"/>
      <c r="U2006" s="210"/>
      <c r="V2006" s="210"/>
      <c r="W2006" s="210"/>
      <c r="X2006" s="210"/>
      <c r="Y2006" s="210"/>
      <c r="Z2006" s="210"/>
      <c r="AA2006" s="210"/>
      <c r="AB2006" s="210"/>
      <c r="AC2006" s="214">
        <v>10111.6</v>
      </c>
      <c r="AD2006" s="214"/>
    </row>
    <row r="2007" spans="3:30">
      <c r="C2007" s="63" t="s">
        <v>1</v>
      </c>
      <c r="G2007" s="63" t="s">
        <v>1</v>
      </c>
      <c r="K2007" s="63" t="s">
        <v>1</v>
      </c>
      <c r="O2007" s="210" t="s">
        <v>1752</v>
      </c>
      <c r="P2007" s="210"/>
      <c r="Q2007" s="210"/>
      <c r="R2007" s="210"/>
      <c r="S2007" s="210"/>
      <c r="T2007" s="210"/>
      <c r="U2007" s="210"/>
      <c r="V2007" s="210"/>
      <c r="W2007" s="210"/>
      <c r="X2007" s="210"/>
      <c r="Y2007" s="210"/>
      <c r="Z2007" s="210"/>
      <c r="AA2007" s="210"/>
      <c r="AB2007" s="210"/>
      <c r="AC2007" s="214">
        <v>4.68</v>
      </c>
      <c r="AD2007" s="214"/>
    </row>
    <row r="2008" spans="3:30">
      <c r="C2008" s="63" t="s">
        <v>1</v>
      </c>
      <c r="G2008" s="63" t="s">
        <v>1</v>
      </c>
      <c r="K2008" s="63" t="s">
        <v>1</v>
      </c>
      <c r="O2008" s="210" t="s">
        <v>1752</v>
      </c>
      <c r="P2008" s="210"/>
      <c r="Q2008" s="210"/>
      <c r="R2008" s="210"/>
      <c r="S2008" s="210"/>
      <c r="T2008" s="210"/>
      <c r="U2008" s="210"/>
      <c r="V2008" s="210"/>
      <c r="W2008" s="210"/>
      <c r="X2008" s="210"/>
      <c r="Y2008" s="210"/>
      <c r="Z2008" s="210"/>
      <c r="AA2008" s="210"/>
      <c r="AB2008" s="210"/>
      <c r="AC2008" s="214">
        <v>6.32</v>
      </c>
      <c r="AD2008" s="214"/>
    </row>
    <row r="2009" spans="3:30">
      <c r="C2009" s="63" t="s">
        <v>1</v>
      </c>
      <c r="G2009" s="63" t="s">
        <v>1</v>
      </c>
      <c r="K2009" s="63" t="s">
        <v>1</v>
      </c>
      <c r="O2009" s="210" t="s">
        <v>1753</v>
      </c>
      <c r="P2009" s="210"/>
      <c r="Q2009" s="210"/>
      <c r="R2009" s="210"/>
      <c r="S2009" s="210"/>
      <c r="T2009" s="210"/>
      <c r="U2009" s="210"/>
      <c r="V2009" s="210"/>
      <c r="W2009" s="210"/>
      <c r="X2009" s="210"/>
      <c r="Y2009" s="210"/>
      <c r="Z2009" s="210"/>
      <c r="AA2009" s="210"/>
      <c r="AB2009" s="210"/>
      <c r="AC2009" s="214">
        <v>2268.0500000000002</v>
      </c>
      <c r="AD2009" s="214"/>
    </row>
    <row r="2010" spans="3:30">
      <c r="C2010" s="63" t="s">
        <v>1</v>
      </c>
      <c r="G2010" s="63" t="s">
        <v>1</v>
      </c>
      <c r="K2010" s="63" t="s">
        <v>1</v>
      </c>
      <c r="O2010" s="210" t="s">
        <v>1754</v>
      </c>
      <c r="P2010" s="210"/>
      <c r="Q2010" s="210"/>
      <c r="R2010" s="210"/>
      <c r="S2010" s="210"/>
      <c r="T2010" s="210"/>
      <c r="U2010" s="210"/>
      <c r="V2010" s="210"/>
      <c r="W2010" s="210"/>
      <c r="X2010" s="210"/>
      <c r="Y2010" s="210"/>
      <c r="Z2010" s="210"/>
      <c r="AA2010" s="210"/>
      <c r="AB2010" s="210"/>
      <c r="AC2010" s="214">
        <v>3027.16</v>
      </c>
      <c r="AD2010" s="214"/>
    </row>
    <row r="2011" spans="3:30">
      <c r="C2011" s="63" t="s">
        <v>1</v>
      </c>
      <c r="G2011" s="63" t="s">
        <v>1</v>
      </c>
      <c r="K2011" s="63" t="s">
        <v>1</v>
      </c>
      <c r="O2011" s="210" t="s">
        <v>1750</v>
      </c>
      <c r="P2011" s="210"/>
      <c r="Q2011" s="210"/>
      <c r="R2011" s="210"/>
      <c r="S2011" s="210"/>
      <c r="T2011" s="210"/>
      <c r="U2011" s="210"/>
      <c r="V2011" s="210"/>
      <c r="W2011" s="210"/>
      <c r="X2011" s="210"/>
      <c r="Y2011" s="210"/>
      <c r="Z2011" s="210"/>
      <c r="AA2011" s="210"/>
      <c r="AB2011" s="210"/>
      <c r="AC2011" s="214">
        <v>16.43</v>
      </c>
      <c r="AD2011" s="214"/>
    </row>
    <row r="2012" spans="3:30">
      <c r="C2012" s="63" t="s">
        <v>1</v>
      </c>
      <c r="G2012" s="63" t="s">
        <v>1</v>
      </c>
      <c r="K2012" s="63" t="s">
        <v>1</v>
      </c>
      <c r="O2012" s="210" t="s">
        <v>1748</v>
      </c>
      <c r="P2012" s="210"/>
      <c r="Q2012" s="210"/>
      <c r="R2012" s="210"/>
      <c r="S2012" s="210"/>
      <c r="T2012" s="210"/>
      <c r="U2012" s="210"/>
      <c r="V2012" s="210"/>
      <c r="W2012" s="210"/>
      <c r="X2012" s="210"/>
      <c r="Y2012" s="210"/>
      <c r="Z2012" s="210"/>
      <c r="AA2012" s="210"/>
      <c r="AB2012" s="210"/>
      <c r="AC2012" s="214">
        <v>498.43</v>
      </c>
      <c r="AD2012" s="214"/>
    </row>
    <row r="2013" spans="3:30">
      <c r="C2013" s="63" t="s">
        <v>1</v>
      </c>
      <c r="G2013" s="63" t="s">
        <v>1</v>
      </c>
      <c r="K2013" s="63" t="s">
        <v>1</v>
      </c>
      <c r="O2013" s="210" t="s">
        <v>1755</v>
      </c>
      <c r="P2013" s="210"/>
      <c r="Q2013" s="210"/>
      <c r="R2013" s="210"/>
      <c r="S2013" s="210"/>
      <c r="T2013" s="210"/>
      <c r="U2013" s="210"/>
      <c r="V2013" s="210"/>
      <c r="W2013" s="210"/>
      <c r="X2013" s="210"/>
      <c r="Y2013" s="210"/>
      <c r="Z2013" s="210"/>
      <c r="AA2013" s="210"/>
      <c r="AB2013" s="210"/>
      <c r="AC2013" s="214">
        <v>572.21</v>
      </c>
      <c r="AD2013" s="214"/>
    </row>
    <row r="2014" spans="3:30">
      <c r="C2014" s="63" t="s">
        <v>1</v>
      </c>
      <c r="G2014" s="63" t="s">
        <v>1</v>
      </c>
      <c r="K2014" s="63" t="s">
        <v>1</v>
      </c>
      <c r="O2014" s="210" t="s">
        <v>1756</v>
      </c>
      <c r="P2014" s="210"/>
      <c r="Q2014" s="210"/>
      <c r="R2014" s="210"/>
      <c r="S2014" s="210"/>
      <c r="T2014" s="210"/>
      <c r="U2014" s="210"/>
      <c r="V2014" s="210"/>
      <c r="W2014" s="210"/>
      <c r="X2014" s="210"/>
      <c r="Y2014" s="210"/>
      <c r="Z2014" s="210"/>
      <c r="AA2014" s="210"/>
      <c r="AB2014" s="210"/>
      <c r="AC2014" s="214">
        <v>2072.86</v>
      </c>
      <c r="AD2014" s="214"/>
    </row>
    <row r="2015" spans="3:30">
      <c r="C2015" s="63" t="s">
        <v>1</v>
      </c>
      <c r="G2015" s="63" t="s">
        <v>1</v>
      </c>
      <c r="K2015" s="63" t="s">
        <v>1</v>
      </c>
      <c r="O2015" s="210" t="s">
        <v>1757</v>
      </c>
      <c r="P2015" s="210"/>
      <c r="Q2015" s="210"/>
      <c r="R2015" s="210"/>
      <c r="S2015" s="210"/>
      <c r="T2015" s="210"/>
      <c r="U2015" s="210"/>
      <c r="V2015" s="210"/>
      <c r="W2015" s="210"/>
      <c r="X2015" s="210"/>
      <c r="Y2015" s="210"/>
      <c r="Z2015" s="210"/>
      <c r="AA2015" s="210"/>
      <c r="AB2015" s="210"/>
      <c r="AC2015" s="214">
        <v>3253.63</v>
      </c>
      <c r="AD2015" s="214"/>
    </row>
    <row r="2016" spans="3:30">
      <c r="C2016" s="63" t="s">
        <v>1</v>
      </c>
      <c r="G2016" s="63" t="s">
        <v>1</v>
      </c>
      <c r="K2016" s="63" t="s">
        <v>1</v>
      </c>
      <c r="O2016" s="210" t="s">
        <v>1748</v>
      </c>
      <c r="P2016" s="210"/>
      <c r="Q2016" s="210"/>
      <c r="R2016" s="210"/>
      <c r="S2016" s="210"/>
      <c r="T2016" s="210"/>
      <c r="U2016" s="210"/>
      <c r="V2016" s="210"/>
      <c r="W2016" s="210"/>
      <c r="X2016" s="210"/>
      <c r="Y2016" s="210"/>
      <c r="Z2016" s="210"/>
      <c r="AA2016" s="210"/>
      <c r="AB2016" s="210"/>
      <c r="AC2016" s="214">
        <v>3598.28</v>
      </c>
      <c r="AD2016" s="214"/>
    </row>
    <row r="2017" spans="3:30">
      <c r="C2017" s="63" t="s">
        <v>1</v>
      </c>
      <c r="G2017" s="63" t="s">
        <v>1</v>
      </c>
      <c r="K2017" s="63" t="s">
        <v>1</v>
      </c>
      <c r="O2017" s="210" t="s">
        <v>1752</v>
      </c>
      <c r="P2017" s="210"/>
      <c r="Q2017" s="210"/>
      <c r="R2017" s="210"/>
      <c r="S2017" s="210"/>
      <c r="T2017" s="210"/>
      <c r="U2017" s="210"/>
      <c r="V2017" s="210"/>
      <c r="W2017" s="210"/>
      <c r="X2017" s="210"/>
      <c r="Y2017" s="210"/>
      <c r="Z2017" s="210"/>
      <c r="AA2017" s="210"/>
      <c r="AB2017" s="210"/>
      <c r="AC2017" s="214">
        <v>110.58</v>
      </c>
      <c r="AD2017" s="214"/>
    </row>
    <row r="2018" spans="3:30">
      <c r="C2018" s="63" t="s">
        <v>1</v>
      </c>
      <c r="G2018" s="63" t="s">
        <v>1</v>
      </c>
      <c r="K2018" s="63" t="s">
        <v>1</v>
      </c>
      <c r="O2018" s="210" t="s">
        <v>1752</v>
      </c>
      <c r="P2018" s="210"/>
      <c r="Q2018" s="210"/>
      <c r="R2018" s="210"/>
      <c r="S2018" s="210"/>
      <c r="T2018" s="210"/>
      <c r="U2018" s="210"/>
      <c r="V2018" s="210"/>
      <c r="W2018" s="210"/>
      <c r="X2018" s="210"/>
      <c r="Y2018" s="210"/>
      <c r="Z2018" s="210"/>
      <c r="AA2018" s="210"/>
      <c r="AB2018" s="210"/>
      <c r="AC2018" s="214">
        <v>146.18</v>
      </c>
      <c r="AD2018" s="214"/>
    </row>
    <row r="2019" spans="3:30">
      <c r="C2019" s="63" t="s">
        <v>1</v>
      </c>
      <c r="G2019" s="63" t="s">
        <v>1</v>
      </c>
      <c r="K2019" s="63" t="s">
        <v>1</v>
      </c>
      <c r="O2019" s="210" t="s">
        <v>1758</v>
      </c>
      <c r="P2019" s="210"/>
      <c r="Q2019" s="210"/>
      <c r="R2019" s="210"/>
      <c r="S2019" s="210"/>
      <c r="T2019" s="210"/>
      <c r="U2019" s="210"/>
      <c r="V2019" s="210"/>
      <c r="W2019" s="210"/>
      <c r="X2019" s="210"/>
      <c r="Y2019" s="210"/>
      <c r="Z2019" s="210"/>
      <c r="AA2019" s="210"/>
      <c r="AB2019" s="210"/>
      <c r="AC2019" s="214">
        <v>303.92</v>
      </c>
      <c r="AD2019" s="214"/>
    </row>
    <row r="2020" spans="3:30">
      <c r="C2020" s="63" t="s">
        <v>1</v>
      </c>
      <c r="G2020" s="63" t="s">
        <v>1</v>
      </c>
      <c r="K2020" s="63" t="s">
        <v>1</v>
      </c>
      <c r="O2020" s="210" t="s">
        <v>1752</v>
      </c>
      <c r="P2020" s="210"/>
      <c r="Q2020" s="210"/>
      <c r="R2020" s="210"/>
      <c r="S2020" s="210"/>
      <c r="T2020" s="210"/>
      <c r="U2020" s="210"/>
      <c r="V2020" s="210"/>
      <c r="W2020" s="210"/>
      <c r="X2020" s="210"/>
      <c r="Y2020" s="210"/>
      <c r="Z2020" s="210"/>
      <c r="AA2020" s="210"/>
      <c r="AB2020" s="210"/>
      <c r="AC2020" s="214">
        <v>465.14</v>
      </c>
      <c r="AD2020" s="214"/>
    </row>
    <row r="2021" spans="3:30">
      <c r="C2021" s="63" t="s">
        <v>1</v>
      </c>
      <c r="G2021" s="63" t="s">
        <v>1</v>
      </c>
      <c r="K2021" s="63" t="s">
        <v>1</v>
      </c>
      <c r="O2021" s="210" t="s">
        <v>1759</v>
      </c>
      <c r="P2021" s="210"/>
      <c r="Q2021" s="210"/>
      <c r="R2021" s="210"/>
      <c r="S2021" s="210"/>
      <c r="T2021" s="210"/>
      <c r="U2021" s="210"/>
      <c r="V2021" s="210"/>
      <c r="W2021" s="210"/>
      <c r="X2021" s="210"/>
      <c r="Y2021" s="210"/>
      <c r="Z2021" s="210"/>
      <c r="AA2021" s="210"/>
      <c r="AB2021" s="210"/>
      <c r="AC2021" s="214">
        <v>4.68</v>
      </c>
      <c r="AD2021" s="214"/>
    </row>
    <row r="2022" spans="3:30">
      <c r="C2022" s="63" t="s">
        <v>1</v>
      </c>
      <c r="G2022" s="63" t="s">
        <v>1</v>
      </c>
      <c r="K2022" s="63" t="s">
        <v>1</v>
      </c>
      <c r="O2022" s="210" t="s">
        <v>1748</v>
      </c>
      <c r="P2022" s="210"/>
      <c r="Q2022" s="210"/>
      <c r="R2022" s="210"/>
      <c r="S2022" s="210"/>
      <c r="T2022" s="210"/>
      <c r="U2022" s="210"/>
      <c r="V2022" s="210"/>
      <c r="W2022" s="210"/>
      <c r="X2022" s="210"/>
      <c r="Y2022" s="210"/>
      <c r="Z2022" s="210"/>
      <c r="AA2022" s="210"/>
      <c r="AB2022" s="210"/>
      <c r="AC2022" s="214">
        <v>4.68</v>
      </c>
      <c r="AD2022" s="214"/>
    </row>
    <row r="2023" spans="3:30">
      <c r="C2023" s="63" t="s">
        <v>1</v>
      </c>
      <c r="G2023" s="63" t="s">
        <v>1</v>
      </c>
      <c r="K2023" s="63" t="s">
        <v>1</v>
      </c>
      <c r="O2023" s="210" t="s">
        <v>1748</v>
      </c>
      <c r="P2023" s="210"/>
      <c r="Q2023" s="210"/>
      <c r="R2023" s="210"/>
      <c r="S2023" s="210"/>
      <c r="T2023" s="210"/>
      <c r="U2023" s="210"/>
      <c r="V2023" s="210"/>
      <c r="W2023" s="210"/>
      <c r="X2023" s="210"/>
      <c r="Y2023" s="210"/>
      <c r="Z2023" s="210"/>
      <c r="AA2023" s="210"/>
      <c r="AB2023" s="210"/>
      <c r="AC2023" s="214">
        <v>24.59</v>
      </c>
      <c r="AD2023" s="214"/>
    </row>
    <row r="2024" spans="3:30">
      <c r="C2024" s="63" t="s">
        <v>1</v>
      </c>
      <c r="G2024" s="63" t="s">
        <v>1</v>
      </c>
      <c r="K2024" s="63" t="s">
        <v>1</v>
      </c>
      <c r="O2024" s="210" t="s">
        <v>1749</v>
      </c>
      <c r="P2024" s="210"/>
      <c r="Q2024" s="210"/>
      <c r="R2024" s="210"/>
      <c r="S2024" s="210"/>
      <c r="T2024" s="210"/>
      <c r="U2024" s="210"/>
      <c r="V2024" s="210"/>
      <c r="W2024" s="210"/>
      <c r="X2024" s="210"/>
      <c r="Y2024" s="210"/>
      <c r="Z2024" s="210"/>
      <c r="AA2024" s="210"/>
      <c r="AB2024" s="210"/>
      <c r="AC2024" s="214">
        <v>32.82</v>
      </c>
      <c r="AD2024" s="214"/>
    </row>
    <row r="2025" spans="3:30">
      <c r="C2025" s="63" t="s">
        <v>1</v>
      </c>
      <c r="G2025" s="63" t="s">
        <v>1</v>
      </c>
      <c r="K2025" s="63" t="s">
        <v>1</v>
      </c>
      <c r="O2025" s="210" t="s">
        <v>1748</v>
      </c>
      <c r="P2025" s="210"/>
      <c r="Q2025" s="210"/>
      <c r="R2025" s="210"/>
      <c r="S2025" s="210"/>
      <c r="T2025" s="210"/>
      <c r="U2025" s="210"/>
      <c r="V2025" s="210"/>
      <c r="W2025" s="210"/>
      <c r="X2025" s="210"/>
      <c r="Y2025" s="210"/>
      <c r="Z2025" s="210"/>
      <c r="AA2025" s="210"/>
      <c r="AB2025" s="210"/>
      <c r="AC2025" s="214">
        <v>784.2</v>
      </c>
      <c r="AD2025" s="214"/>
    </row>
    <row r="2026" spans="3:30">
      <c r="C2026" s="63" t="s">
        <v>1</v>
      </c>
      <c r="G2026" s="63" t="s">
        <v>1</v>
      </c>
      <c r="K2026" s="63" t="s">
        <v>1</v>
      </c>
      <c r="O2026" s="210" t="s">
        <v>1760</v>
      </c>
      <c r="P2026" s="210"/>
      <c r="Q2026" s="210"/>
      <c r="R2026" s="210"/>
      <c r="S2026" s="210"/>
      <c r="T2026" s="210"/>
      <c r="U2026" s="210"/>
      <c r="V2026" s="210"/>
      <c r="W2026" s="210"/>
      <c r="X2026" s="210"/>
      <c r="Y2026" s="210"/>
      <c r="Z2026" s="210"/>
      <c r="AA2026" s="210"/>
      <c r="AB2026" s="210"/>
      <c r="AC2026" s="214">
        <v>4.68</v>
      </c>
      <c r="AD2026" s="214"/>
    </row>
    <row r="2027" spans="3:30">
      <c r="C2027" s="63" t="s">
        <v>1</v>
      </c>
      <c r="G2027" s="63" t="s">
        <v>1</v>
      </c>
      <c r="K2027" s="63" t="s">
        <v>1</v>
      </c>
      <c r="O2027" s="210" t="s">
        <v>1761</v>
      </c>
      <c r="P2027" s="210"/>
      <c r="Q2027" s="210"/>
      <c r="R2027" s="210"/>
      <c r="S2027" s="210"/>
      <c r="T2027" s="210"/>
      <c r="U2027" s="210"/>
      <c r="V2027" s="210"/>
      <c r="W2027" s="210"/>
      <c r="X2027" s="210"/>
      <c r="Y2027" s="210"/>
      <c r="Z2027" s="210"/>
      <c r="AA2027" s="210"/>
      <c r="AB2027" s="210"/>
      <c r="AC2027" s="214">
        <v>9.68</v>
      </c>
      <c r="AD2027" s="214"/>
    </row>
    <row r="2028" spans="3:30">
      <c r="C2028" s="63" t="s">
        <v>1</v>
      </c>
      <c r="G2028" s="63" t="s">
        <v>1</v>
      </c>
      <c r="K2028" s="63" t="s">
        <v>1</v>
      </c>
      <c r="O2028" s="210" t="s">
        <v>1758</v>
      </c>
      <c r="P2028" s="210"/>
      <c r="Q2028" s="210"/>
      <c r="R2028" s="210"/>
      <c r="S2028" s="210"/>
      <c r="T2028" s="210"/>
      <c r="U2028" s="210"/>
      <c r="V2028" s="210"/>
      <c r="W2028" s="210"/>
      <c r="X2028" s="210"/>
      <c r="Y2028" s="210"/>
      <c r="Z2028" s="210"/>
      <c r="AA2028" s="210"/>
      <c r="AB2028" s="210"/>
      <c r="AC2028" s="214">
        <v>17.25</v>
      </c>
      <c r="AD2028" s="214"/>
    </row>
    <row r="2029" spans="3:30">
      <c r="C2029" s="63" t="s">
        <v>1</v>
      </c>
      <c r="G2029" s="63" t="s">
        <v>1</v>
      </c>
      <c r="K2029" s="63" t="s">
        <v>1</v>
      </c>
      <c r="O2029" s="210" t="s">
        <v>1752</v>
      </c>
      <c r="P2029" s="210"/>
      <c r="Q2029" s="210"/>
      <c r="R2029" s="210"/>
      <c r="S2029" s="210"/>
      <c r="T2029" s="210"/>
      <c r="U2029" s="210"/>
      <c r="V2029" s="210"/>
      <c r="W2029" s="210"/>
      <c r="X2029" s="210"/>
      <c r="Y2029" s="210"/>
      <c r="Z2029" s="210"/>
      <c r="AA2029" s="210"/>
      <c r="AB2029" s="210"/>
      <c r="AC2029" s="214">
        <v>1081.23</v>
      </c>
      <c r="AD2029" s="214"/>
    </row>
    <row r="2030" spans="3:30">
      <c r="C2030" s="63" t="s">
        <v>1</v>
      </c>
      <c r="G2030" s="63" t="s">
        <v>1</v>
      </c>
      <c r="K2030" s="63" t="s">
        <v>1</v>
      </c>
      <c r="O2030" s="210" t="s">
        <v>1761</v>
      </c>
      <c r="P2030" s="210"/>
      <c r="Q2030" s="210"/>
      <c r="R2030" s="210"/>
      <c r="S2030" s="210"/>
      <c r="T2030" s="210"/>
      <c r="U2030" s="210"/>
      <c r="V2030" s="210"/>
      <c r="W2030" s="210"/>
      <c r="X2030" s="210"/>
      <c r="Y2030" s="210"/>
      <c r="Z2030" s="210"/>
      <c r="AA2030" s="210"/>
      <c r="AB2030" s="210"/>
      <c r="AC2030" s="214">
        <v>2154.5300000000002</v>
      </c>
      <c r="AD2030" s="214"/>
    </row>
    <row r="2031" spans="3:30">
      <c r="C2031" s="63" t="s">
        <v>1</v>
      </c>
      <c r="G2031" s="63" t="s">
        <v>1</v>
      </c>
      <c r="K2031" s="63" t="s">
        <v>1</v>
      </c>
      <c r="O2031" s="210" t="s">
        <v>1752</v>
      </c>
      <c r="P2031" s="210"/>
      <c r="Q2031" s="210"/>
      <c r="R2031" s="210"/>
      <c r="S2031" s="210"/>
      <c r="T2031" s="210"/>
      <c r="U2031" s="210"/>
      <c r="V2031" s="210"/>
      <c r="W2031" s="210"/>
      <c r="X2031" s="210"/>
      <c r="Y2031" s="210"/>
      <c r="Z2031" s="210"/>
      <c r="AA2031" s="210"/>
      <c r="AB2031" s="210"/>
      <c r="AC2031" s="214">
        <v>4445.9799999999996</v>
      </c>
      <c r="AD2031" s="214"/>
    </row>
    <row r="2032" spans="3:30">
      <c r="C2032" s="63" t="s">
        <v>1</v>
      </c>
      <c r="G2032" s="63" t="s">
        <v>1</v>
      </c>
      <c r="K2032" s="63" t="s">
        <v>1</v>
      </c>
      <c r="O2032" s="210" t="s">
        <v>1762</v>
      </c>
      <c r="P2032" s="210"/>
      <c r="Q2032" s="210"/>
      <c r="R2032" s="210"/>
      <c r="S2032" s="210"/>
      <c r="T2032" s="210"/>
      <c r="U2032" s="210"/>
      <c r="V2032" s="210"/>
      <c r="W2032" s="210"/>
      <c r="X2032" s="210"/>
      <c r="Y2032" s="210"/>
      <c r="Z2032" s="210"/>
      <c r="AA2032" s="210"/>
      <c r="AB2032" s="210"/>
      <c r="AC2032" s="214">
        <v>3397.74</v>
      </c>
      <c r="AD2032" s="214"/>
    </row>
    <row r="2033" spans="2:30">
      <c r="C2033" s="63" t="s">
        <v>1</v>
      </c>
      <c r="G2033" s="63" t="s">
        <v>1</v>
      </c>
      <c r="K2033" s="63" t="s">
        <v>1</v>
      </c>
      <c r="O2033" s="210" t="s">
        <v>1752</v>
      </c>
      <c r="P2033" s="210"/>
      <c r="Q2033" s="210"/>
      <c r="R2033" s="210"/>
      <c r="S2033" s="210"/>
      <c r="T2033" s="210"/>
      <c r="U2033" s="210"/>
      <c r="V2033" s="210"/>
      <c r="W2033" s="210"/>
      <c r="X2033" s="210"/>
      <c r="Y2033" s="210"/>
      <c r="Z2033" s="210"/>
      <c r="AA2033" s="210"/>
      <c r="AB2033" s="210"/>
      <c r="AC2033" s="214">
        <v>11362.62</v>
      </c>
      <c r="AD2033" s="214"/>
    </row>
    <row r="2034" spans="2:30">
      <c r="C2034" s="63" t="s">
        <v>1</v>
      </c>
      <c r="G2034" s="63" t="s">
        <v>1</v>
      </c>
      <c r="K2034" s="63" t="s">
        <v>1</v>
      </c>
      <c r="O2034" s="210" t="s">
        <v>1763</v>
      </c>
      <c r="P2034" s="210"/>
      <c r="Q2034" s="210"/>
      <c r="R2034" s="210"/>
      <c r="S2034" s="210"/>
      <c r="T2034" s="210"/>
      <c r="U2034" s="210"/>
      <c r="V2034" s="210"/>
      <c r="W2034" s="210"/>
      <c r="X2034" s="210"/>
      <c r="Y2034" s="210"/>
      <c r="Z2034" s="210"/>
      <c r="AA2034" s="210"/>
      <c r="AB2034" s="210"/>
      <c r="AC2034" s="214">
        <v>17404.78</v>
      </c>
      <c r="AD2034" s="214"/>
    </row>
    <row r="2035" spans="2:30">
      <c r="C2035" s="63" t="s">
        <v>1</v>
      </c>
      <c r="G2035" s="63" t="s">
        <v>1</v>
      </c>
      <c r="K2035" s="63" t="s">
        <v>1</v>
      </c>
      <c r="O2035" s="210" t="s">
        <v>1759</v>
      </c>
      <c r="P2035" s="210"/>
      <c r="Q2035" s="210"/>
      <c r="R2035" s="210"/>
      <c r="S2035" s="210"/>
      <c r="T2035" s="210"/>
      <c r="U2035" s="210"/>
      <c r="V2035" s="210"/>
      <c r="W2035" s="210"/>
      <c r="X2035" s="210"/>
      <c r="Y2035" s="210"/>
      <c r="Z2035" s="210"/>
      <c r="AA2035" s="210"/>
      <c r="AB2035" s="210"/>
      <c r="AC2035" s="214">
        <v>4.68</v>
      </c>
      <c r="AD2035" s="214"/>
    </row>
    <row r="2036" spans="2:30">
      <c r="C2036" s="63" t="s">
        <v>1</v>
      </c>
      <c r="G2036" s="63" t="s">
        <v>1</v>
      </c>
      <c r="K2036" s="63" t="s">
        <v>1</v>
      </c>
      <c r="O2036" s="210" t="s">
        <v>1748</v>
      </c>
      <c r="P2036" s="210"/>
      <c r="Q2036" s="210"/>
      <c r="R2036" s="210"/>
      <c r="S2036" s="210"/>
      <c r="T2036" s="210"/>
      <c r="U2036" s="210"/>
      <c r="V2036" s="210"/>
      <c r="W2036" s="210"/>
      <c r="X2036" s="210"/>
      <c r="Y2036" s="210"/>
      <c r="Z2036" s="210"/>
      <c r="AA2036" s="210"/>
      <c r="AB2036" s="210"/>
      <c r="AC2036" s="214">
        <v>108.08</v>
      </c>
      <c r="AD2036" s="214"/>
    </row>
    <row r="2037" spans="2:30">
      <c r="C2037" s="63" t="s">
        <v>1</v>
      </c>
      <c r="G2037" s="63" t="s">
        <v>1</v>
      </c>
      <c r="K2037" s="63" t="s">
        <v>1</v>
      </c>
      <c r="O2037" s="210" t="s">
        <v>1764</v>
      </c>
      <c r="P2037" s="210"/>
      <c r="Q2037" s="210"/>
      <c r="R2037" s="210"/>
      <c r="S2037" s="210"/>
      <c r="T2037" s="210"/>
      <c r="U2037" s="210"/>
      <c r="V2037" s="210"/>
      <c r="W2037" s="210"/>
      <c r="X2037" s="210"/>
      <c r="Y2037" s="210"/>
      <c r="Z2037" s="210"/>
      <c r="AA2037" s="210"/>
      <c r="AB2037" s="210"/>
      <c r="AC2037" s="214">
        <v>1922.93</v>
      </c>
      <c r="AD2037" s="214"/>
    </row>
    <row r="2038" spans="2:30">
      <c r="C2038" s="63" t="s">
        <v>1</v>
      </c>
      <c r="G2038" s="63" t="s">
        <v>1</v>
      </c>
      <c r="K2038" s="63" t="s">
        <v>1</v>
      </c>
      <c r="O2038" s="210" t="s">
        <v>1749</v>
      </c>
      <c r="P2038" s="210"/>
      <c r="Q2038" s="210"/>
      <c r="R2038" s="210"/>
      <c r="S2038" s="210"/>
      <c r="T2038" s="210"/>
      <c r="U2038" s="210"/>
      <c r="V2038" s="210"/>
      <c r="W2038" s="210"/>
      <c r="X2038" s="210"/>
      <c r="Y2038" s="210"/>
      <c r="Z2038" s="210"/>
      <c r="AA2038" s="210"/>
      <c r="AB2038" s="210"/>
      <c r="AC2038" s="214">
        <v>1939.28</v>
      </c>
      <c r="AD2038" s="214"/>
    </row>
    <row r="2039" spans="2:30">
      <c r="C2039" s="63" t="s">
        <v>1</v>
      </c>
      <c r="G2039" s="63" t="s">
        <v>1</v>
      </c>
      <c r="K2039" s="63" t="s">
        <v>1</v>
      </c>
      <c r="O2039" s="210" t="s">
        <v>1765</v>
      </c>
      <c r="P2039" s="210"/>
      <c r="Q2039" s="210"/>
      <c r="R2039" s="210"/>
      <c r="S2039" s="210"/>
      <c r="T2039" s="210"/>
      <c r="U2039" s="210"/>
      <c r="V2039" s="210"/>
      <c r="W2039" s="210"/>
      <c r="X2039" s="210"/>
      <c r="Y2039" s="210"/>
      <c r="Z2039" s="210"/>
      <c r="AA2039" s="210"/>
      <c r="AB2039" s="210"/>
      <c r="AC2039" s="214">
        <v>17812.349999999999</v>
      </c>
      <c r="AD2039" s="214"/>
    </row>
    <row r="2040" spans="2:30">
      <c r="C2040" s="63" t="s">
        <v>1</v>
      </c>
      <c r="G2040" s="63" t="s">
        <v>1</v>
      </c>
      <c r="K2040" s="63" t="s">
        <v>1</v>
      </c>
      <c r="O2040" s="210" t="s">
        <v>1766</v>
      </c>
      <c r="P2040" s="210"/>
      <c r="Q2040" s="210"/>
      <c r="R2040" s="210"/>
      <c r="S2040" s="210"/>
      <c r="T2040" s="210"/>
      <c r="U2040" s="210"/>
      <c r="V2040" s="210"/>
      <c r="W2040" s="210"/>
      <c r="X2040" s="210"/>
      <c r="Y2040" s="210"/>
      <c r="Z2040" s="210"/>
      <c r="AA2040" s="210"/>
      <c r="AB2040" s="210"/>
      <c r="AC2040" s="214">
        <v>4.68</v>
      </c>
      <c r="AD2040" s="214"/>
    </row>
    <row r="2041" spans="2:30">
      <c r="C2041" s="63" t="s">
        <v>1</v>
      </c>
      <c r="G2041" s="63" t="s">
        <v>1</v>
      </c>
      <c r="K2041" s="63" t="s">
        <v>1</v>
      </c>
      <c r="O2041" s="210" t="s">
        <v>1752</v>
      </c>
      <c r="P2041" s="210"/>
      <c r="Q2041" s="210"/>
      <c r="R2041" s="210"/>
      <c r="S2041" s="210"/>
      <c r="T2041" s="210"/>
      <c r="U2041" s="210"/>
      <c r="V2041" s="210"/>
      <c r="W2041" s="210"/>
      <c r="X2041" s="210"/>
      <c r="Y2041" s="210"/>
      <c r="Z2041" s="210"/>
      <c r="AA2041" s="210"/>
      <c r="AB2041" s="210"/>
      <c r="AC2041" s="214">
        <v>10.92</v>
      </c>
      <c r="AD2041" s="214"/>
    </row>
    <row r="2042" spans="2:30">
      <c r="C2042" s="63" t="s">
        <v>1</v>
      </c>
      <c r="G2042" s="63" t="s">
        <v>1</v>
      </c>
      <c r="K2042" s="63" t="s">
        <v>1</v>
      </c>
      <c r="O2042" s="210" t="s">
        <v>1761</v>
      </c>
      <c r="P2042" s="210"/>
      <c r="Q2042" s="210"/>
      <c r="R2042" s="210"/>
      <c r="S2042" s="210"/>
      <c r="T2042" s="210"/>
      <c r="U2042" s="210"/>
      <c r="V2042" s="210"/>
      <c r="W2042" s="210"/>
      <c r="X2042" s="210"/>
      <c r="Y2042" s="210"/>
      <c r="Z2042" s="210"/>
      <c r="AA2042" s="210"/>
      <c r="AB2042" s="210"/>
      <c r="AC2042" s="214">
        <v>34.49</v>
      </c>
      <c r="AD2042" s="214"/>
    </row>
    <row r="2043" spans="2:30">
      <c r="C2043" s="63" t="s">
        <v>1</v>
      </c>
      <c r="G2043" s="63" t="s">
        <v>1</v>
      </c>
      <c r="K2043" s="63" t="s">
        <v>1</v>
      </c>
      <c r="O2043" s="210" t="s">
        <v>1767</v>
      </c>
      <c r="P2043" s="210"/>
      <c r="Q2043" s="210"/>
      <c r="R2043" s="210"/>
      <c r="S2043" s="210"/>
      <c r="T2043" s="210"/>
      <c r="U2043" s="210"/>
      <c r="V2043" s="210"/>
      <c r="W2043" s="210"/>
      <c r="X2043" s="210"/>
      <c r="Y2043" s="210"/>
      <c r="Z2043" s="210"/>
      <c r="AA2043" s="210"/>
      <c r="AB2043" s="210"/>
      <c r="AC2043" s="214">
        <v>1055.31</v>
      </c>
      <c r="AD2043" s="214"/>
    </row>
    <row r="2044" spans="2:30">
      <c r="C2044" s="63" t="s">
        <v>1</v>
      </c>
      <c r="G2044" s="63" t="s">
        <v>1</v>
      </c>
      <c r="K2044" s="63" t="s">
        <v>1</v>
      </c>
      <c r="O2044" s="210" t="s">
        <v>1761</v>
      </c>
      <c r="P2044" s="210"/>
      <c r="Q2044" s="210"/>
      <c r="R2044" s="210"/>
      <c r="S2044" s="210"/>
      <c r="T2044" s="210"/>
      <c r="U2044" s="210"/>
      <c r="V2044" s="210"/>
      <c r="W2044" s="210"/>
      <c r="X2044" s="210"/>
      <c r="Y2044" s="210"/>
      <c r="Z2044" s="210"/>
      <c r="AA2044" s="210"/>
      <c r="AB2044" s="210"/>
      <c r="AC2044" s="214">
        <v>1957.91</v>
      </c>
      <c r="AD2044" s="214"/>
    </row>
    <row r="2045" spans="2:30">
      <c r="B2045" s="197" t="s">
        <v>935</v>
      </c>
      <c r="C2045" s="197"/>
      <c r="D2045" s="197"/>
      <c r="F2045" s="197" t="s">
        <v>214</v>
      </c>
      <c r="G2045" s="197"/>
      <c r="H2045" s="197"/>
      <c r="I2045" s="197"/>
      <c r="J2045" s="197" t="s">
        <v>936</v>
      </c>
      <c r="K2045" s="197"/>
      <c r="L2045" s="197"/>
      <c r="N2045" s="197" t="s">
        <v>937</v>
      </c>
      <c r="O2045" s="197"/>
      <c r="P2045" s="197"/>
      <c r="Q2045" s="197"/>
      <c r="R2045" s="197"/>
      <c r="S2045" s="197"/>
      <c r="T2045" s="197"/>
      <c r="U2045" s="197"/>
      <c r="V2045" s="197"/>
      <c r="W2045" s="197"/>
      <c r="X2045" s="197"/>
      <c r="Y2045" s="197"/>
      <c r="Z2045" s="197"/>
      <c r="AA2045" s="197"/>
      <c r="AC2045" s="209">
        <v>1776.39</v>
      </c>
      <c r="AD2045" s="209"/>
    </row>
    <row r="2046" spans="2:30">
      <c r="C2046" s="63" t="s">
        <v>1</v>
      </c>
      <c r="G2046" s="63" t="s">
        <v>1</v>
      </c>
      <c r="K2046" s="63" t="s">
        <v>1</v>
      </c>
      <c r="O2046" s="210" t="s">
        <v>1768</v>
      </c>
      <c r="P2046" s="210"/>
      <c r="Q2046" s="210"/>
      <c r="R2046" s="210"/>
      <c r="S2046" s="210"/>
      <c r="T2046" s="210"/>
      <c r="U2046" s="210"/>
      <c r="V2046" s="210"/>
      <c r="W2046" s="210"/>
      <c r="X2046" s="210"/>
      <c r="Y2046" s="210"/>
      <c r="Z2046" s="210"/>
      <c r="AA2046" s="210"/>
      <c r="AB2046" s="210"/>
      <c r="AC2046" s="214">
        <v>25.47</v>
      </c>
      <c r="AD2046" s="214"/>
    </row>
    <row r="2047" spans="2:30">
      <c r="C2047" s="63" t="s">
        <v>1</v>
      </c>
      <c r="G2047" s="63" t="s">
        <v>1</v>
      </c>
      <c r="K2047" s="63" t="s">
        <v>1</v>
      </c>
      <c r="O2047" s="210" t="s">
        <v>1768</v>
      </c>
      <c r="P2047" s="210"/>
      <c r="Q2047" s="210"/>
      <c r="R2047" s="210"/>
      <c r="S2047" s="210"/>
      <c r="T2047" s="210"/>
      <c r="U2047" s="210"/>
      <c r="V2047" s="210"/>
      <c r="W2047" s="210"/>
      <c r="X2047" s="210"/>
      <c r="Y2047" s="210"/>
      <c r="Z2047" s="210"/>
      <c r="AA2047" s="210"/>
      <c r="AB2047" s="210"/>
      <c r="AC2047" s="214">
        <v>1696.44</v>
      </c>
      <c r="AD2047" s="214"/>
    </row>
    <row r="2048" spans="2:30">
      <c r="C2048" s="63" t="s">
        <v>1</v>
      </c>
      <c r="G2048" s="63" t="s">
        <v>1</v>
      </c>
      <c r="K2048" s="63" t="s">
        <v>1</v>
      </c>
      <c r="O2048" s="210" t="s">
        <v>1769</v>
      </c>
      <c r="P2048" s="210"/>
      <c r="Q2048" s="210"/>
      <c r="R2048" s="210"/>
      <c r="S2048" s="210"/>
      <c r="T2048" s="210"/>
      <c r="U2048" s="210"/>
      <c r="V2048" s="210"/>
      <c r="W2048" s="210"/>
      <c r="X2048" s="210"/>
      <c r="Y2048" s="210"/>
      <c r="Z2048" s="210"/>
      <c r="AA2048" s="210"/>
      <c r="AB2048" s="210"/>
      <c r="AC2048" s="214">
        <v>30.96</v>
      </c>
      <c r="AD2048" s="214"/>
    </row>
    <row r="2049" spans="1:30">
      <c r="C2049" s="63" t="s">
        <v>1</v>
      </c>
      <c r="G2049" s="63" t="s">
        <v>1</v>
      </c>
      <c r="K2049" s="63" t="s">
        <v>1</v>
      </c>
      <c r="O2049" s="210" t="s">
        <v>1768</v>
      </c>
      <c r="P2049" s="210"/>
      <c r="Q2049" s="210"/>
      <c r="R2049" s="210"/>
      <c r="S2049" s="210"/>
      <c r="T2049" s="210"/>
      <c r="U2049" s="210"/>
      <c r="V2049" s="210"/>
      <c r="W2049" s="210"/>
      <c r="X2049" s="210"/>
      <c r="Y2049" s="210"/>
      <c r="Z2049" s="210"/>
      <c r="AA2049" s="210"/>
      <c r="AB2049" s="210"/>
      <c r="AC2049" s="214">
        <v>23.52</v>
      </c>
      <c r="AD2049" s="214"/>
    </row>
    <row r="2050" spans="1:30" ht="45" customHeight="1"/>
    <row r="2051" spans="1:30" ht="12" customHeight="1"/>
    <row r="2052" spans="1:30" ht="13.5" customHeight="1">
      <c r="A2052" s="195" t="s">
        <v>115</v>
      </c>
      <c r="B2052" s="195"/>
      <c r="C2052" s="195"/>
      <c r="D2052" s="195"/>
      <c r="E2052" s="195"/>
      <c r="F2052" s="195"/>
      <c r="G2052" s="195"/>
      <c r="H2052" s="195"/>
      <c r="I2052" s="195"/>
      <c r="J2052" s="195"/>
      <c r="K2052" s="195"/>
      <c r="L2052" s="195"/>
      <c r="M2052" s="195"/>
      <c r="R2052" s="196" t="s">
        <v>1770</v>
      </c>
      <c r="S2052" s="196"/>
      <c r="T2052" s="196"/>
      <c r="U2052" s="196"/>
      <c r="V2052" s="196"/>
      <c r="W2052" s="196"/>
      <c r="X2052" s="196"/>
      <c r="Y2052" s="196"/>
      <c r="Z2052" s="196"/>
      <c r="AA2052" s="196"/>
      <c r="AB2052" s="196"/>
      <c r="AC2052" s="196"/>
      <c r="AD2052" s="196"/>
    </row>
    <row r="2053" spans="1:30" ht="25.5" customHeight="1">
      <c r="C2053" s="201" t="s">
        <v>35</v>
      </c>
      <c r="D2053" s="201"/>
      <c r="E2053" s="201"/>
      <c r="F2053" s="201"/>
      <c r="G2053" s="201"/>
      <c r="H2053" s="201"/>
      <c r="I2053" s="201"/>
      <c r="J2053" s="201"/>
      <c r="K2053" s="201"/>
      <c r="L2053" s="201"/>
      <c r="M2053" s="201"/>
      <c r="N2053" s="201"/>
      <c r="O2053" s="201"/>
      <c r="P2053" s="201"/>
      <c r="Q2053" s="201"/>
      <c r="R2053" s="201"/>
      <c r="S2053" s="201"/>
      <c r="T2053" s="201"/>
      <c r="U2053" s="201"/>
      <c r="V2053" s="201"/>
      <c r="W2053" s="201"/>
      <c r="X2053" s="201"/>
      <c r="Y2053" s="201"/>
      <c r="Z2053" s="201"/>
      <c r="AA2053" s="201"/>
      <c r="AB2053" s="201"/>
      <c r="AC2053" s="201"/>
    </row>
    <row r="2054" spans="1:30" ht="7.5" customHeight="1"/>
    <row r="2055" spans="1:30" ht="18.75" customHeight="1">
      <c r="I2055" s="215" t="s">
        <v>36</v>
      </c>
      <c r="J2055" s="215"/>
      <c r="K2055" s="215"/>
      <c r="L2055" s="215"/>
      <c r="M2055" s="215"/>
      <c r="N2055" s="215"/>
      <c r="O2055" s="215"/>
      <c r="P2055" s="215"/>
      <c r="S2055" s="216" t="s">
        <v>37</v>
      </c>
      <c r="T2055" s="216"/>
      <c r="U2055" s="216"/>
      <c r="V2055" s="216"/>
      <c r="W2055" s="216"/>
      <c r="X2055" s="216"/>
      <c r="Y2055" s="216"/>
    </row>
    <row r="2056" spans="1:30" ht="6.75" customHeight="1"/>
    <row r="2057" spans="1:30" ht="14.25" customHeight="1">
      <c r="A2057" s="211" t="s">
        <v>1726</v>
      </c>
      <c r="B2057" s="211"/>
      <c r="C2057" s="211"/>
      <c r="D2057" s="211"/>
      <c r="E2057" s="211"/>
      <c r="F2057" s="211"/>
      <c r="G2057" s="211"/>
      <c r="H2057" s="211"/>
      <c r="I2057" s="211"/>
      <c r="J2057" s="211"/>
      <c r="K2057" s="211"/>
      <c r="L2057" s="211"/>
      <c r="M2057" s="211"/>
      <c r="N2057" s="211"/>
      <c r="O2057" s="211"/>
    </row>
    <row r="2058" spans="1:30">
      <c r="B2058" s="212" t="s">
        <v>39</v>
      </c>
      <c r="C2058" s="212"/>
      <c r="D2058" s="212"/>
      <c r="F2058" s="212" t="s">
        <v>40</v>
      </c>
      <c r="G2058" s="212"/>
      <c r="H2058" s="212"/>
      <c r="I2058" s="212"/>
      <c r="J2058" s="212" t="s">
        <v>41</v>
      </c>
      <c r="K2058" s="212"/>
      <c r="L2058" s="212"/>
      <c r="N2058" s="212" t="s">
        <v>42</v>
      </c>
      <c r="O2058" s="212"/>
      <c r="P2058" s="212"/>
      <c r="Q2058" s="212"/>
      <c r="R2058" s="212"/>
      <c r="S2058" s="212"/>
      <c r="T2058" s="212"/>
      <c r="U2058" s="212"/>
      <c r="V2058" s="212"/>
      <c r="W2058" s="212"/>
      <c r="X2058" s="212"/>
      <c r="Y2058" s="212"/>
      <c r="Z2058" s="212"/>
      <c r="AA2058" s="212"/>
      <c r="AC2058" s="213" t="s">
        <v>43</v>
      </c>
      <c r="AD2058" s="213"/>
    </row>
    <row r="2059" spans="1:30">
      <c r="B2059" s="197" t="s">
        <v>1771</v>
      </c>
      <c r="C2059" s="197"/>
      <c r="D2059" s="197"/>
      <c r="F2059" s="197" t="s">
        <v>214</v>
      </c>
      <c r="G2059" s="197"/>
      <c r="H2059" s="197"/>
      <c r="I2059" s="197"/>
      <c r="J2059" s="197" t="s">
        <v>1000</v>
      </c>
      <c r="K2059" s="197"/>
      <c r="L2059" s="197"/>
      <c r="N2059" s="197" t="s">
        <v>1001</v>
      </c>
      <c r="O2059" s="197"/>
      <c r="P2059" s="197"/>
      <c r="Q2059" s="197"/>
      <c r="R2059" s="197"/>
      <c r="S2059" s="197"/>
      <c r="T2059" s="197"/>
      <c r="U2059" s="197"/>
      <c r="V2059" s="197"/>
      <c r="W2059" s="197"/>
      <c r="X2059" s="197"/>
      <c r="Y2059" s="197"/>
      <c r="Z2059" s="197"/>
      <c r="AA2059" s="197"/>
      <c r="AC2059" s="209">
        <v>23044.3</v>
      </c>
      <c r="AD2059" s="209"/>
    </row>
    <row r="2060" spans="1:30">
      <c r="C2060" s="63" t="s">
        <v>1</v>
      </c>
      <c r="G2060" s="63" t="s">
        <v>1</v>
      </c>
      <c r="K2060" s="63" t="s">
        <v>1</v>
      </c>
      <c r="O2060" s="210" t="s">
        <v>1772</v>
      </c>
      <c r="P2060" s="210"/>
      <c r="Q2060" s="210"/>
      <c r="R2060" s="210"/>
      <c r="S2060" s="210"/>
      <c r="T2060" s="210"/>
      <c r="U2060" s="210"/>
      <c r="V2060" s="210"/>
      <c r="W2060" s="210"/>
      <c r="X2060" s="210"/>
      <c r="Y2060" s="210"/>
      <c r="Z2060" s="210"/>
      <c r="AA2060" s="210"/>
      <c r="AB2060" s="210"/>
      <c r="AC2060" s="214">
        <v>9918</v>
      </c>
      <c r="AD2060" s="214"/>
    </row>
    <row r="2061" spans="1:30">
      <c r="C2061" s="63" t="s">
        <v>1</v>
      </c>
      <c r="G2061" s="63" t="s">
        <v>1</v>
      </c>
      <c r="K2061" s="63" t="s">
        <v>1</v>
      </c>
      <c r="O2061" s="210" t="s">
        <v>1773</v>
      </c>
      <c r="P2061" s="210"/>
      <c r="Q2061" s="210"/>
      <c r="R2061" s="210"/>
      <c r="S2061" s="210"/>
      <c r="T2061" s="210"/>
      <c r="U2061" s="210"/>
      <c r="V2061" s="210"/>
      <c r="W2061" s="210"/>
      <c r="X2061" s="210"/>
      <c r="Y2061" s="210"/>
      <c r="Z2061" s="210"/>
      <c r="AA2061" s="210"/>
      <c r="AB2061" s="210"/>
      <c r="AC2061" s="214">
        <v>2694.3</v>
      </c>
      <c r="AD2061" s="214"/>
    </row>
    <row r="2062" spans="1:30">
      <c r="C2062" s="63" t="s">
        <v>1</v>
      </c>
      <c r="G2062" s="63" t="s">
        <v>1</v>
      </c>
      <c r="K2062" s="63" t="s">
        <v>1</v>
      </c>
      <c r="O2062" s="210" t="s">
        <v>1774</v>
      </c>
      <c r="P2062" s="210"/>
      <c r="Q2062" s="210"/>
      <c r="R2062" s="210"/>
      <c r="S2062" s="210"/>
      <c r="T2062" s="210"/>
      <c r="U2062" s="210"/>
      <c r="V2062" s="210"/>
      <c r="W2062" s="210"/>
      <c r="X2062" s="210"/>
      <c r="Y2062" s="210"/>
      <c r="Z2062" s="210"/>
      <c r="AA2062" s="210"/>
      <c r="AB2062" s="210"/>
      <c r="AC2062" s="214">
        <v>10432</v>
      </c>
      <c r="AD2062" s="214"/>
    </row>
    <row r="2063" spans="1:30">
      <c r="B2063" s="197" t="s">
        <v>1775</v>
      </c>
      <c r="C2063" s="197"/>
      <c r="D2063" s="197"/>
      <c r="F2063" s="197" t="s">
        <v>214</v>
      </c>
      <c r="G2063" s="197"/>
      <c r="H2063" s="197"/>
      <c r="I2063" s="197"/>
      <c r="J2063" s="197" t="s">
        <v>1776</v>
      </c>
      <c r="K2063" s="197"/>
      <c r="L2063" s="197"/>
      <c r="N2063" s="197" t="s">
        <v>1777</v>
      </c>
      <c r="O2063" s="197"/>
      <c r="P2063" s="197"/>
      <c r="Q2063" s="197"/>
      <c r="R2063" s="197"/>
      <c r="S2063" s="197"/>
      <c r="T2063" s="197"/>
      <c r="U2063" s="197"/>
      <c r="V2063" s="197"/>
      <c r="W2063" s="197"/>
      <c r="X2063" s="197"/>
      <c r="Y2063" s="197"/>
      <c r="Z2063" s="197"/>
      <c r="AA2063" s="197"/>
      <c r="AC2063" s="209">
        <v>161.5</v>
      </c>
      <c r="AD2063" s="209"/>
    </row>
    <row r="2064" spans="1:30">
      <c r="C2064" s="63" t="s">
        <v>1</v>
      </c>
      <c r="G2064" s="63" t="s">
        <v>1</v>
      </c>
      <c r="K2064" s="63" t="s">
        <v>1</v>
      </c>
      <c r="O2064" s="210" t="s">
        <v>1778</v>
      </c>
      <c r="P2064" s="210"/>
      <c r="Q2064" s="210"/>
      <c r="R2064" s="210"/>
      <c r="S2064" s="210"/>
      <c r="T2064" s="210"/>
      <c r="U2064" s="210"/>
      <c r="V2064" s="210"/>
      <c r="W2064" s="210"/>
      <c r="X2064" s="210"/>
      <c r="Y2064" s="210"/>
      <c r="Z2064" s="210"/>
      <c r="AA2064" s="210"/>
      <c r="AB2064" s="210"/>
    </row>
    <row r="2065" spans="2:30">
      <c r="B2065" s="197" t="s">
        <v>1779</v>
      </c>
      <c r="C2065" s="197"/>
      <c r="D2065" s="197"/>
      <c r="F2065" s="197" t="s">
        <v>214</v>
      </c>
      <c r="G2065" s="197"/>
      <c r="H2065" s="197"/>
      <c r="I2065" s="197"/>
      <c r="J2065" s="197" t="s">
        <v>99</v>
      </c>
      <c r="K2065" s="197"/>
      <c r="L2065" s="197"/>
      <c r="N2065" s="197" t="s">
        <v>100</v>
      </c>
      <c r="O2065" s="197"/>
      <c r="P2065" s="197"/>
      <c r="Q2065" s="197"/>
      <c r="R2065" s="197"/>
      <c r="S2065" s="197"/>
      <c r="T2065" s="197"/>
      <c r="U2065" s="197"/>
      <c r="V2065" s="197"/>
      <c r="W2065" s="197"/>
      <c r="X2065" s="197"/>
      <c r="Y2065" s="197"/>
      <c r="Z2065" s="197"/>
      <c r="AA2065" s="197"/>
      <c r="AC2065" s="209">
        <v>116.64</v>
      </c>
      <c r="AD2065" s="209"/>
    </row>
    <row r="2066" spans="2:30">
      <c r="C2066" s="63" t="s">
        <v>1</v>
      </c>
      <c r="G2066" s="63" t="s">
        <v>1</v>
      </c>
      <c r="K2066" s="63" t="s">
        <v>1</v>
      </c>
      <c r="O2066" s="210" t="s">
        <v>1780</v>
      </c>
      <c r="P2066" s="210"/>
      <c r="Q2066" s="210"/>
      <c r="R2066" s="210"/>
      <c r="S2066" s="210"/>
      <c r="T2066" s="210"/>
      <c r="U2066" s="210"/>
      <c r="V2066" s="210"/>
      <c r="W2066" s="210"/>
      <c r="X2066" s="210"/>
      <c r="Y2066" s="210"/>
      <c r="Z2066" s="210"/>
      <c r="AA2066" s="210"/>
      <c r="AB2066" s="210"/>
    </row>
    <row r="2067" spans="2:30">
      <c r="B2067" s="197" t="s">
        <v>953</v>
      </c>
      <c r="C2067" s="197"/>
      <c r="D2067" s="197"/>
      <c r="F2067" s="197" t="s">
        <v>214</v>
      </c>
      <c r="G2067" s="197"/>
      <c r="H2067" s="197"/>
      <c r="I2067" s="197"/>
      <c r="J2067" s="197" t="s">
        <v>954</v>
      </c>
      <c r="K2067" s="197"/>
      <c r="L2067" s="197"/>
      <c r="N2067" s="197" t="s">
        <v>955</v>
      </c>
      <c r="O2067" s="197"/>
      <c r="P2067" s="197"/>
      <c r="Q2067" s="197"/>
      <c r="R2067" s="197"/>
      <c r="S2067" s="197"/>
      <c r="T2067" s="197"/>
      <c r="U2067" s="197"/>
      <c r="V2067" s="197"/>
      <c r="W2067" s="197"/>
      <c r="X2067" s="197"/>
      <c r="Y2067" s="197"/>
      <c r="Z2067" s="197"/>
      <c r="AA2067" s="197"/>
      <c r="AC2067" s="209">
        <v>3688.2</v>
      </c>
      <c r="AD2067" s="209"/>
    </row>
    <row r="2068" spans="2:30">
      <c r="C2068" s="63" t="s">
        <v>1</v>
      </c>
      <c r="G2068" s="63" t="s">
        <v>1</v>
      </c>
      <c r="K2068" s="63" t="s">
        <v>1</v>
      </c>
      <c r="O2068" s="210" t="s">
        <v>1781</v>
      </c>
      <c r="P2068" s="210"/>
      <c r="Q2068" s="210"/>
      <c r="R2068" s="210"/>
      <c r="S2068" s="210"/>
      <c r="T2068" s="210"/>
      <c r="U2068" s="210"/>
      <c r="V2068" s="210"/>
      <c r="W2068" s="210"/>
      <c r="X2068" s="210"/>
      <c r="Y2068" s="210"/>
      <c r="Z2068" s="210"/>
      <c r="AA2068" s="210"/>
      <c r="AB2068" s="210"/>
      <c r="AC2068" s="214">
        <v>16.690000000000001</v>
      </c>
      <c r="AD2068" s="214"/>
    </row>
    <row r="2069" spans="2:30">
      <c r="C2069" s="63" t="s">
        <v>1</v>
      </c>
      <c r="G2069" s="63" t="s">
        <v>1</v>
      </c>
      <c r="K2069" s="63" t="s">
        <v>1</v>
      </c>
      <c r="O2069" s="210" t="s">
        <v>1782</v>
      </c>
      <c r="P2069" s="210"/>
      <c r="Q2069" s="210"/>
      <c r="R2069" s="210"/>
      <c r="S2069" s="210"/>
      <c r="T2069" s="210"/>
      <c r="U2069" s="210"/>
      <c r="V2069" s="210"/>
      <c r="W2069" s="210"/>
      <c r="X2069" s="210"/>
      <c r="Y2069" s="210"/>
      <c r="Z2069" s="210"/>
      <c r="AA2069" s="210"/>
      <c r="AB2069" s="210"/>
      <c r="AC2069" s="214">
        <v>28.22</v>
      </c>
      <c r="AD2069" s="214"/>
    </row>
    <row r="2070" spans="2:30">
      <c r="C2070" s="63" t="s">
        <v>1</v>
      </c>
      <c r="G2070" s="63" t="s">
        <v>1</v>
      </c>
      <c r="K2070" s="63" t="s">
        <v>1</v>
      </c>
      <c r="O2070" s="210" t="s">
        <v>1783</v>
      </c>
      <c r="P2070" s="210"/>
      <c r="Q2070" s="210"/>
      <c r="R2070" s="210"/>
      <c r="S2070" s="210"/>
      <c r="T2070" s="210"/>
      <c r="U2070" s="210"/>
      <c r="V2070" s="210"/>
      <c r="W2070" s="210"/>
      <c r="X2070" s="210"/>
      <c r="Y2070" s="210"/>
      <c r="Z2070" s="210"/>
      <c r="AA2070" s="210"/>
      <c r="AB2070" s="210"/>
      <c r="AC2070" s="214">
        <v>30.1</v>
      </c>
      <c r="AD2070" s="214"/>
    </row>
    <row r="2071" spans="2:30">
      <c r="C2071" s="63" t="s">
        <v>1</v>
      </c>
      <c r="G2071" s="63" t="s">
        <v>1</v>
      </c>
      <c r="K2071" s="63" t="s">
        <v>1</v>
      </c>
      <c r="O2071" s="210" t="s">
        <v>1784</v>
      </c>
      <c r="P2071" s="210"/>
      <c r="Q2071" s="210"/>
      <c r="R2071" s="210"/>
      <c r="S2071" s="210"/>
      <c r="T2071" s="210"/>
      <c r="U2071" s="210"/>
      <c r="V2071" s="210"/>
      <c r="W2071" s="210"/>
      <c r="X2071" s="210"/>
      <c r="Y2071" s="210"/>
      <c r="Z2071" s="210"/>
      <c r="AA2071" s="210"/>
      <c r="AB2071" s="210"/>
      <c r="AC2071" s="214">
        <v>49.71</v>
      </c>
      <c r="AD2071" s="214"/>
    </row>
    <row r="2072" spans="2:30">
      <c r="C2072" s="63" t="s">
        <v>1</v>
      </c>
      <c r="G2072" s="63" t="s">
        <v>1</v>
      </c>
      <c r="K2072" s="63" t="s">
        <v>1</v>
      </c>
      <c r="O2072" s="210" t="s">
        <v>1785</v>
      </c>
      <c r="P2072" s="210"/>
      <c r="Q2072" s="210"/>
      <c r="R2072" s="210"/>
      <c r="S2072" s="210"/>
      <c r="T2072" s="210"/>
      <c r="U2072" s="210"/>
      <c r="V2072" s="210"/>
      <c r="W2072" s="210"/>
      <c r="X2072" s="210"/>
      <c r="Y2072" s="210"/>
      <c r="Z2072" s="210"/>
      <c r="AA2072" s="210"/>
      <c r="AB2072" s="210"/>
      <c r="AC2072" s="214">
        <v>130.44</v>
      </c>
      <c r="AD2072" s="214"/>
    </row>
    <row r="2073" spans="2:30">
      <c r="C2073" s="63" t="s">
        <v>1</v>
      </c>
      <c r="G2073" s="63" t="s">
        <v>1</v>
      </c>
      <c r="K2073" s="63" t="s">
        <v>1</v>
      </c>
      <c r="O2073" s="210" t="s">
        <v>1786</v>
      </c>
      <c r="P2073" s="210"/>
      <c r="Q2073" s="210"/>
      <c r="R2073" s="210"/>
      <c r="S2073" s="210"/>
      <c r="T2073" s="210"/>
      <c r="U2073" s="210"/>
      <c r="V2073" s="210"/>
      <c r="W2073" s="210"/>
      <c r="X2073" s="210"/>
      <c r="Y2073" s="210"/>
      <c r="Z2073" s="210"/>
      <c r="AA2073" s="210"/>
      <c r="AB2073" s="210"/>
      <c r="AC2073" s="214">
        <v>141.97</v>
      </c>
      <c r="AD2073" s="214"/>
    </row>
    <row r="2074" spans="2:30">
      <c r="C2074" s="63" t="s">
        <v>1</v>
      </c>
      <c r="G2074" s="63" t="s">
        <v>1</v>
      </c>
      <c r="K2074" s="63" t="s">
        <v>1</v>
      </c>
      <c r="O2074" s="210" t="s">
        <v>1787</v>
      </c>
      <c r="P2074" s="210"/>
      <c r="Q2074" s="210"/>
      <c r="R2074" s="210"/>
      <c r="S2074" s="210"/>
      <c r="T2074" s="210"/>
      <c r="U2074" s="210"/>
      <c r="V2074" s="210"/>
      <c r="W2074" s="210"/>
      <c r="X2074" s="210"/>
      <c r="Y2074" s="210"/>
      <c r="Z2074" s="210"/>
      <c r="AA2074" s="210"/>
      <c r="AB2074" s="210"/>
      <c r="AC2074" s="214">
        <v>138.44</v>
      </c>
      <c r="AD2074" s="214"/>
    </row>
    <row r="2075" spans="2:30">
      <c r="C2075" s="63" t="s">
        <v>1</v>
      </c>
      <c r="G2075" s="63" t="s">
        <v>1</v>
      </c>
      <c r="K2075" s="63" t="s">
        <v>1</v>
      </c>
      <c r="O2075" s="210" t="s">
        <v>1788</v>
      </c>
      <c r="P2075" s="210"/>
      <c r="Q2075" s="210"/>
      <c r="R2075" s="210"/>
      <c r="S2075" s="210"/>
      <c r="T2075" s="210"/>
      <c r="U2075" s="210"/>
      <c r="V2075" s="210"/>
      <c r="W2075" s="210"/>
      <c r="X2075" s="210"/>
      <c r="Y2075" s="210"/>
      <c r="Z2075" s="210"/>
      <c r="AA2075" s="210"/>
      <c r="AB2075" s="210"/>
      <c r="AC2075" s="214">
        <v>1620.58</v>
      </c>
      <c r="AD2075" s="214"/>
    </row>
    <row r="2076" spans="2:30">
      <c r="C2076" s="63" t="s">
        <v>1</v>
      </c>
      <c r="G2076" s="63" t="s">
        <v>1</v>
      </c>
      <c r="K2076" s="63" t="s">
        <v>1</v>
      </c>
      <c r="O2076" s="210" t="s">
        <v>1789</v>
      </c>
      <c r="P2076" s="210"/>
      <c r="Q2076" s="210"/>
      <c r="R2076" s="210"/>
      <c r="S2076" s="210"/>
      <c r="T2076" s="210"/>
      <c r="U2076" s="210"/>
      <c r="V2076" s="210"/>
      <c r="W2076" s="210"/>
      <c r="X2076" s="210"/>
      <c r="Y2076" s="210"/>
      <c r="Z2076" s="210"/>
      <c r="AA2076" s="210"/>
      <c r="AB2076" s="210"/>
      <c r="AC2076" s="214">
        <v>105.64</v>
      </c>
      <c r="AD2076" s="214"/>
    </row>
    <row r="2077" spans="2:30">
      <c r="C2077" s="63" t="s">
        <v>1</v>
      </c>
      <c r="G2077" s="63" t="s">
        <v>1</v>
      </c>
      <c r="K2077" s="63" t="s">
        <v>1</v>
      </c>
      <c r="O2077" s="210" t="s">
        <v>1788</v>
      </c>
      <c r="P2077" s="210"/>
      <c r="Q2077" s="210"/>
      <c r="R2077" s="210"/>
      <c r="S2077" s="210"/>
      <c r="T2077" s="210"/>
      <c r="U2077" s="210"/>
      <c r="V2077" s="210"/>
      <c r="W2077" s="210"/>
      <c r="X2077" s="210"/>
      <c r="Y2077" s="210"/>
      <c r="Z2077" s="210"/>
      <c r="AA2077" s="210"/>
      <c r="AB2077" s="210"/>
      <c r="AC2077" s="214">
        <v>122.26</v>
      </c>
      <c r="AD2077" s="214"/>
    </row>
    <row r="2078" spans="2:30">
      <c r="C2078" s="63" t="s">
        <v>1</v>
      </c>
      <c r="G2078" s="63" t="s">
        <v>1</v>
      </c>
      <c r="K2078" s="63" t="s">
        <v>1</v>
      </c>
      <c r="O2078" s="210" t="s">
        <v>1790</v>
      </c>
      <c r="P2078" s="210"/>
      <c r="Q2078" s="210"/>
      <c r="R2078" s="210"/>
      <c r="S2078" s="210"/>
      <c r="T2078" s="210"/>
      <c r="U2078" s="210"/>
      <c r="V2078" s="210"/>
      <c r="W2078" s="210"/>
      <c r="X2078" s="210"/>
      <c r="Y2078" s="210"/>
      <c r="Z2078" s="210"/>
      <c r="AA2078" s="210"/>
      <c r="AB2078" s="210"/>
      <c r="AC2078" s="214">
        <v>16.690000000000001</v>
      </c>
      <c r="AD2078" s="214"/>
    </row>
    <row r="2079" spans="2:30">
      <c r="C2079" s="63" t="s">
        <v>1</v>
      </c>
      <c r="G2079" s="63" t="s">
        <v>1</v>
      </c>
      <c r="K2079" s="63" t="s">
        <v>1</v>
      </c>
      <c r="O2079" s="210" t="s">
        <v>1791</v>
      </c>
      <c r="P2079" s="210"/>
      <c r="Q2079" s="210"/>
      <c r="R2079" s="210"/>
      <c r="S2079" s="210"/>
      <c r="T2079" s="210"/>
      <c r="U2079" s="210"/>
      <c r="V2079" s="210"/>
      <c r="W2079" s="210"/>
      <c r="X2079" s="210"/>
      <c r="Y2079" s="210"/>
      <c r="Z2079" s="210"/>
      <c r="AA2079" s="210"/>
      <c r="AB2079" s="210"/>
      <c r="AC2079" s="214">
        <v>35.840000000000003</v>
      </c>
      <c r="AD2079" s="214"/>
    </row>
    <row r="2080" spans="2:30">
      <c r="C2080" s="63" t="s">
        <v>1</v>
      </c>
      <c r="G2080" s="63" t="s">
        <v>1</v>
      </c>
      <c r="K2080" s="63" t="s">
        <v>1</v>
      </c>
      <c r="O2080" s="210" t="s">
        <v>1788</v>
      </c>
      <c r="P2080" s="210"/>
      <c r="Q2080" s="210"/>
      <c r="R2080" s="210"/>
      <c r="S2080" s="210"/>
      <c r="T2080" s="210"/>
      <c r="U2080" s="210"/>
      <c r="V2080" s="210"/>
      <c r="W2080" s="210"/>
      <c r="X2080" s="210"/>
      <c r="Y2080" s="210"/>
      <c r="Z2080" s="210"/>
      <c r="AA2080" s="210"/>
      <c r="AB2080" s="210"/>
      <c r="AC2080" s="214">
        <v>1251.6199999999999</v>
      </c>
      <c r="AD2080" s="214"/>
    </row>
    <row r="2081" spans="1:30" ht="366" customHeight="1"/>
    <row r="2082" spans="1:30" ht="12" customHeight="1"/>
    <row r="2083" spans="1:30" ht="13.5" customHeight="1">
      <c r="A2083" s="195" t="s">
        <v>115</v>
      </c>
      <c r="B2083" s="195"/>
      <c r="C2083" s="195"/>
      <c r="D2083" s="195"/>
      <c r="E2083" s="195"/>
      <c r="F2083" s="195"/>
      <c r="G2083" s="195"/>
      <c r="H2083" s="195"/>
      <c r="I2083" s="195"/>
      <c r="J2083" s="195"/>
      <c r="K2083" s="195"/>
      <c r="L2083" s="195"/>
      <c r="M2083" s="195"/>
      <c r="R2083" s="196" t="s">
        <v>1792</v>
      </c>
      <c r="S2083" s="196"/>
      <c r="T2083" s="196"/>
      <c r="U2083" s="196"/>
      <c r="V2083" s="196"/>
      <c r="W2083" s="196"/>
      <c r="X2083" s="196"/>
      <c r="Y2083" s="196"/>
      <c r="Z2083" s="196"/>
      <c r="AA2083" s="196"/>
      <c r="AB2083" s="196"/>
      <c r="AC2083" s="196"/>
      <c r="AD2083" s="196"/>
    </row>
    <row r="2084" spans="1:30" ht="25.5" customHeight="1">
      <c r="C2084" s="201" t="s">
        <v>35</v>
      </c>
      <c r="D2084" s="201"/>
      <c r="E2084" s="201"/>
      <c r="F2084" s="201"/>
      <c r="G2084" s="201"/>
      <c r="H2084" s="201"/>
      <c r="I2084" s="201"/>
      <c r="J2084" s="201"/>
      <c r="K2084" s="201"/>
      <c r="L2084" s="201"/>
      <c r="M2084" s="201"/>
      <c r="N2084" s="201"/>
      <c r="O2084" s="201"/>
      <c r="P2084" s="201"/>
      <c r="Q2084" s="201"/>
      <c r="R2084" s="201"/>
      <c r="S2084" s="201"/>
      <c r="T2084" s="201"/>
      <c r="U2084" s="201"/>
      <c r="V2084" s="201"/>
      <c r="W2084" s="201"/>
      <c r="X2084" s="201"/>
      <c r="Y2084" s="201"/>
      <c r="Z2084" s="201"/>
      <c r="AA2084" s="201"/>
      <c r="AB2084" s="201"/>
      <c r="AC2084" s="201"/>
    </row>
    <row r="2085" spans="1:30" ht="7.5" customHeight="1"/>
    <row r="2086" spans="1:30" ht="18.75" customHeight="1">
      <c r="I2086" s="215" t="s">
        <v>36</v>
      </c>
      <c r="J2086" s="215"/>
      <c r="K2086" s="215"/>
      <c r="L2086" s="215"/>
      <c r="M2086" s="215"/>
      <c r="N2086" s="215"/>
      <c r="O2086" s="215"/>
      <c r="P2086" s="215"/>
      <c r="S2086" s="216" t="s">
        <v>37</v>
      </c>
      <c r="T2086" s="216"/>
      <c r="U2086" s="216"/>
      <c r="V2086" s="216"/>
      <c r="W2086" s="216"/>
      <c r="X2086" s="216"/>
      <c r="Y2086" s="216"/>
    </row>
    <row r="2087" spans="1:30" ht="6.75" customHeight="1"/>
    <row r="2088" spans="1:30" ht="14.25" customHeight="1">
      <c r="A2088" s="211" t="s">
        <v>1726</v>
      </c>
      <c r="B2088" s="211"/>
      <c r="C2088" s="211"/>
      <c r="D2088" s="211"/>
      <c r="E2088" s="211"/>
      <c r="F2088" s="211"/>
      <c r="G2088" s="211"/>
      <c r="H2088" s="211"/>
      <c r="I2088" s="211"/>
      <c r="J2088" s="211"/>
      <c r="K2088" s="211"/>
      <c r="L2088" s="211"/>
      <c r="M2088" s="211"/>
      <c r="N2088" s="211"/>
      <c r="O2088" s="211"/>
    </row>
    <row r="2089" spans="1:30">
      <c r="B2089" s="212" t="s">
        <v>39</v>
      </c>
      <c r="C2089" s="212"/>
      <c r="D2089" s="212"/>
      <c r="F2089" s="212" t="s">
        <v>40</v>
      </c>
      <c r="G2089" s="212"/>
      <c r="H2089" s="212"/>
      <c r="I2089" s="212"/>
      <c r="J2089" s="212" t="s">
        <v>41</v>
      </c>
      <c r="K2089" s="212"/>
      <c r="L2089" s="212"/>
      <c r="N2089" s="212" t="s">
        <v>42</v>
      </c>
      <c r="O2089" s="212"/>
      <c r="P2089" s="212"/>
      <c r="Q2089" s="212"/>
      <c r="R2089" s="212"/>
      <c r="S2089" s="212"/>
      <c r="T2089" s="212"/>
      <c r="U2089" s="212"/>
      <c r="V2089" s="212"/>
      <c r="W2089" s="212"/>
      <c r="X2089" s="212"/>
      <c r="Y2089" s="212"/>
      <c r="Z2089" s="212"/>
      <c r="AA2089" s="212"/>
      <c r="AC2089" s="213" t="s">
        <v>43</v>
      </c>
      <c r="AD2089" s="213"/>
    </row>
    <row r="2090" spans="1:30">
      <c r="B2090" s="197" t="s">
        <v>1793</v>
      </c>
      <c r="C2090" s="197"/>
      <c r="D2090" s="197"/>
      <c r="F2090" s="197" t="s">
        <v>214</v>
      </c>
      <c r="G2090" s="197"/>
      <c r="H2090" s="197"/>
      <c r="I2090" s="197"/>
      <c r="J2090" s="197" t="s">
        <v>1740</v>
      </c>
      <c r="K2090" s="197"/>
      <c r="L2090" s="197"/>
      <c r="N2090" s="197" t="s">
        <v>1741</v>
      </c>
      <c r="O2090" s="197"/>
      <c r="P2090" s="197"/>
      <c r="Q2090" s="197"/>
      <c r="R2090" s="197"/>
      <c r="S2090" s="197"/>
      <c r="T2090" s="197"/>
      <c r="U2090" s="197"/>
      <c r="V2090" s="197"/>
      <c r="W2090" s="197"/>
      <c r="X2090" s="197"/>
      <c r="Y2090" s="197"/>
      <c r="Z2090" s="197"/>
      <c r="AA2090" s="197"/>
      <c r="AC2090" s="209">
        <v>21396.48</v>
      </c>
      <c r="AD2090" s="209"/>
    </row>
    <row r="2091" spans="1:30">
      <c r="C2091" s="63" t="s">
        <v>1</v>
      </c>
      <c r="G2091" s="63" t="s">
        <v>1</v>
      </c>
      <c r="K2091" s="63" t="s">
        <v>1</v>
      </c>
      <c r="O2091" s="210" t="s">
        <v>1794</v>
      </c>
      <c r="P2091" s="210"/>
      <c r="Q2091" s="210"/>
      <c r="R2091" s="210"/>
      <c r="S2091" s="210"/>
      <c r="T2091" s="210"/>
      <c r="U2091" s="210"/>
      <c r="V2091" s="210"/>
      <c r="W2091" s="210"/>
      <c r="X2091" s="210"/>
      <c r="Y2091" s="210"/>
      <c r="Z2091" s="210"/>
      <c r="AA2091" s="210"/>
      <c r="AB2091" s="210"/>
      <c r="AC2091" s="214">
        <v>995.05</v>
      </c>
      <c r="AD2091" s="214"/>
    </row>
    <row r="2092" spans="1:30">
      <c r="C2092" s="63" t="s">
        <v>1</v>
      </c>
      <c r="G2092" s="63" t="s">
        <v>1</v>
      </c>
      <c r="K2092" s="63" t="s">
        <v>1</v>
      </c>
      <c r="O2092" s="210" t="s">
        <v>1794</v>
      </c>
      <c r="P2092" s="210"/>
      <c r="Q2092" s="210"/>
      <c r="R2092" s="210"/>
      <c r="S2092" s="210"/>
      <c r="T2092" s="210"/>
      <c r="U2092" s="210"/>
      <c r="V2092" s="210"/>
      <c r="W2092" s="210"/>
      <c r="X2092" s="210"/>
      <c r="Y2092" s="210"/>
      <c r="Z2092" s="210"/>
      <c r="AA2092" s="210"/>
      <c r="AB2092" s="210"/>
      <c r="AC2092" s="214">
        <v>820.58</v>
      </c>
      <c r="AD2092" s="214"/>
    </row>
    <row r="2093" spans="1:30">
      <c r="C2093" s="63" t="s">
        <v>1</v>
      </c>
      <c r="G2093" s="63" t="s">
        <v>1</v>
      </c>
      <c r="K2093" s="63" t="s">
        <v>1</v>
      </c>
      <c r="O2093" s="210" t="s">
        <v>909</v>
      </c>
      <c r="P2093" s="210"/>
      <c r="Q2093" s="210"/>
      <c r="R2093" s="210"/>
      <c r="S2093" s="210"/>
      <c r="T2093" s="210"/>
      <c r="U2093" s="210"/>
      <c r="V2093" s="210"/>
      <c r="W2093" s="210"/>
      <c r="X2093" s="210"/>
      <c r="Y2093" s="210"/>
      <c r="Z2093" s="210"/>
      <c r="AA2093" s="210"/>
      <c r="AB2093" s="210"/>
      <c r="AC2093" s="214">
        <v>820.58</v>
      </c>
      <c r="AD2093" s="214"/>
    </row>
    <row r="2094" spans="1:30">
      <c r="C2094" s="63" t="s">
        <v>1</v>
      </c>
      <c r="G2094" s="63" t="s">
        <v>1</v>
      </c>
      <c r="K2094" s="63" t="s">
        <v>1</v>
      </c>
      <c r="O2094" s="210" t="s">
        <v>909</v>
      </c>
      <c r="P2094" s="210"/>
      <c r="Q2094" s="210"/>
      <c r="R2094" s="210"/>
      <c r="S2094" s="210"/>
      <c r="T2094" s="210"/>
      <c r="U2094" s="210"/>
      <c r="V2094" s="210"/>
      <c r="W2094" s="210"/>
      <c r="X2094" s="210"/>
      <c r="Y2094" s="210"/>
      <c r="Z2094" s="210"/>
      <c r="AA2094" s="210"/>
      <c r="AB2094" s="210"/>
      <c r="AC2094" s="214">
        <v>123.38</v>
      </c>
      <c r="AD2094" s="214"/>
    </row>
    <row r="2095" spans="1:30">
      <c r="C2095" s="63" t="s">
        <v>1</v>
      </c>
      <c r="G2095" s="63" t="s">
        <v>1</v>
      </c>
      <c r="K2095" s="63" t="s">
        <v>1</v>
      </c>
      <c r="O2095" s="210" t="s">
        <v>1794</v>
      </c>
      <c r="P2095" s="210"/>
      <c r="Q2095" s="210"/>
      <c r="R2095" s="210"/>
      <c r="S2095" s="210"/>
      <c r="T2095" s="210"/>
      <c r="U2095" s="210"/>
      <c r="V2095" s="210"/>
      <c r="W2095" s="210"/>
      <c r="X2095" s="210"/>
      <c r="Y2095" s="210"/>
      <c r="Z2095" s="210"/>
      <c r="AA2095" s="210"/>
      <c r="AB2095" s="210"/>
      <c r="AC2095" s="214">
        <v>119.88</v>
      </c>
      <c r="AD2095" s="214"/>
    </row>
    <row r="2096" spans="1:30">
      <c r="C2096" s="63" t="s">
        <v>1</v>
      </c>
      <c r="G2096" s="63" t="s">
        <v>1</v>
      </c>
      <c r="K2096" s="63" t="s">
        <v>1</v>
      </c>
      <c r="O2096" s="210" t="s">
        <v>909</v>
      </c>
      <c r="P2096" s="210"/>
      <c r="Q2096" s="210"/>
      <c r="R2096" s="210"/>
      <c r="S2096" s="210"/>
      <c r="T2096" s="210"/>
      <c r="U2096" s="210"/>
      <c r="V2096" s="210"/>
      <c r="W2096" s="210"/>
      <c r="X2096" s="210"/>
      <c r="Y2096" s="210"/>
      <c r="Z2096" s="210"/>
      <c r="AA2096" s="210"/>
      <c r="AB2096" s="210"/>
      <c r="AC2096" s="214">
        <v>157.5</v>
      </c>
      <c r="AD2096" s="214"/>
    </row>
    <row r="2097" spans="3:30">
      <c r="C2097" s="63" t="s">
        <v>1</v>
      </c>
      <c r="G2097" s="63" t="s">
        <v>1</v>
      </c>
      <c r="K2097" s="63" t="s">
        <v>1</v>
      </c>
      <c r="O2097" s="210" t="s">
        <v>909</v>
      </c>
      <c r="P2097" s="210"/>
      <c r="Q2097" s="210"/>
      <c r="R2097" s="210"/>
      <c r="S2097" s="210"/>
      <c r="T2097" s="210"/>
      <c r="U2097" s="210"/>
      <c r="V2097" s="210"/>
      <c r="W2097" s="210"/>
      <c r="X2097" s="210"/>
      <c r="Y2097" s="210"/>
      <c r="Z2097" s="210"/>
      <c r="AA2097" s="210"/>
      <c r="AB2097" s="210"/>
      <c r="AC2097" s="214">
        <v>222.95</v>
      </c>
      <c r="AD2097" s="214"/>
    </row>
    <row r="2098" spans="3:30">
      <c r="C2098" s="63" t="s">
        <v>1</v>
      </c>
      <c r="G2098" s="63" t="s">
        <v>1</v>
      </c>
      <c r="K2098" s="63" t="s">
        <v>1</v>
      </c>
      <c r="O2098" s="210" t="s">
        <v>1794</v>
      </c>
      <c r="P2098" s="210"/>
      <c r="Q2098" s="210"/>
      <c r="R2098" s="210"/>
      <c r="S2098" s="210"/>
      <c r="T2098" s="210"/>
      <c r="U2098" s="210"/>
      <c r="V2098" s="210"/>
      <c r="W2098" s="210"/>
      <c r="X2098" s="210"/>
      <c r="Y2098" s="210"/>
      <c r="Z2098" s="210"/>
      <c r="AA2098" s="210"/>
      <c r="AB2098" s="210"/>
      <c r="AC2098" s="214">
        <v>222.95</v>
      </c>
      <c r="AD2098" s="214"/>
    </row>
    <row r="2099" spans="3:30">
      <c r="C2099" s="63" t="s">
        <v>1</v>
      </c>
      <c r="G2099" s="63" t="s">
        <v>1</v>
      </c>
      <c r="K2099" s="63" t="s">
        <v>1</v>
      </c>
      <c r="O2099" s="210" t="s">
        <v>1794</v>
      </c>
      <c r="P2099" s="210"/>
      <c r="Q2099" s="210"/>
      <c r="R2099" s="210"/>
      <c r="S2099" s="210"/>
      <c r="T2099" s="210"/>
      <c r="U2099" s="210"/>
      <c r="V2099" s="210"/>
      <c r="W2099" s="210"/>
      <c r="X2099" s="210"/>
      <c r="Y2099" s="210"/>
      <c r="Z2099" s="210"/>
      <c r="AA2099" s="210"/>
      <c r="AB2099" s="210"/>
      <c r="AC2099" s="214">
        <v>155.75</v>
      </c>
      <c r="AD2099" s="214"/>
    </row>
    <row r="2100" spans="3:30">
      <c r="C2100" s="63" t="s">
        <v>1</v>
      </c>
      <c r="G2100" s="63" t="s">
        <v>1</v>
      </c>
      <c r="K2100" s="63" t="s">
        <v>1</v>
      </c>
      <c r="O2100" s="210" t="s">
        <v>909</v>
      </c>
      <c r="P2100" s="210"/>
      <c r="Q2100" s="210"/>
      <c r="R2100" s="210"/>
      <c r="S2100" s="210"/>
      <c r="T2100" s="210"/>
      <c r="U2100" s="210"/>
      <c r="V2100" s="210"/>
      <c r="W2100" s="210"/>
      <c r="X2100" s="210"/>
      <c r="Y2100" s="210"/>
      <c r="Z2100" s="210"/>
      <c r="AA2100" s="210"/>
      <c r="AB2100" s="210"/>
      <c r="AC2100" s="214">
        <v>467.25</v>
      </c>
      <c r="AD2100" s="214"/>
    </row>
    <row r="2101" spans="3:30">
      <c r="C2101" s="63" t="s">
        <v>1</v>
      </c>
      <c r="G2101" s="63" t="s">
        <v>1</v>
      </c>
      <c r="K2101" s="63" t="s">
        <v>1</v>
      </c>
      <c r="O2101" s="210" t="s">
        <v>909</v>
      </c>
      <c r="P2101" s="210"/>
      <c r="Q2101" s="210"/>
      <c r="R2101" s="210"/>
      <c r="S2101" s="210"/>
      <c r="T2101" s="210"/>
      <c r="U2101" s="210"/>
      <c r="V2101" s="210"/>
      <c r="W2101" s="210"/>
      <c r="X2101" s="210"/>
      <c r="Y2101" s="210"/>
      <c r="Z2101" s="210"/>
      <c r="AA2101" s="210"/>
      <c r="AB2101" s="210"/>
      <c r="AC2101" s="214">
        <v>237.29</v>
      </c>
      <c r="AD2101" s="214"/>
    </row>
    <row r="2102" spans="3:30">
      <c r="C2102" s="63" t="s">
        <v>1</v>
      </c>
      <c r="G2102" s="63" t="s">
        <v>1</v>
      </c>
      <c r="K2102" s="63" t="s">
        <v>1</v>
      </c>
      <c r="O2102" s="210" t="s">
        <v>1794</v>
      </c>
      <c r="P2102" s="210"/>
      <c r="Q2102" s="210"/>
      <c r="R2102" s="210"/>
      <c r="S2102" s="210"/>
      <c r="T2102" s="210"/>
      <c r="U2102" s="210"/>
      <c r="V2102" s="210"/>
      <c r="W2102" s="210"/>
      <c r="X2102" s="210"/>
      <c r="Y2102" s="210"/>
      <c r="Z2102" s="210"/>
      <c r="AA2102" s="210"/>
      <c r="AB2102" s="210"/>
      <c r="AC2102" s="214">
        <v>237.29</v>
      </c>
      <c r="AD2102" s="214"/>
    </row>
    <row r="2103" spans="3:30">
      <c r="C2103" s="63" t="s">
        <v>1</v>
      </c>
      <c r="G2103" s="63" t="s">
        <v>1</v>
      </c>
      <c r="K2103" s="63" t="s">
        <v>1</v>
      </c>
      <c r="O2103" s="210" t="s">
        <v>1794</v>
      </c>
      <c r="P2103" s="210"/>
      <c r="Q2103" s="210"/>
      <c r="R2103" s="210"/>
      <c r="S2103" s="210"/>
      <c r="T2103" s="210"/>
      <c r="U2103" s="210"/>
      <c r="V2103" s="210"/>
      <c r="W2103" s="210"/>
      <c r="X2103" s="210"/>
      <c r="Y2103" s="210"/>
      <c r="Z2103" s="210"/>
      <c r="AA2103" s="210"/>
      <c r="AB2103" s="210"/>
      <c r="AC2103" s="214">
        <v>785.83</v>
      </c>
      <c r="AD2103" s="214"/>
    </row>
    <row r="2104" spans="3:30">
      <c r="C2104" s="63" t="s">
        <v>1</v>
      </c>
      <c r="G2104" s="63" t="s">
        <v>1</v>
      </c>
      <c r="K2104" s="63" t="s">
        <v>1</v>
      </c>
      <c r="O2104" s="210" t="s">
        <v>909</v>
      </c>
      <c r="P2104" s="210"/>
      <c r="Q2104" s="210"/>
      <c r="R2104" s="210"/>
      <c r="S2104" s="210"/>
      <c r="T2104" s="210"/>
      <c r="U2104" s="210"/>
      <c r="V2104" s="210"/>
      <c r="W2104" s="210"/>
      <c r="X2104" s="210"/>
      <c r="Y2104" s="210"/>
      <c r="Z2104" s="210"/>
      <c r="AA2104" s="210"/>
      <c r="AB2104" s="210"/>
      <c r="AC2104" s="214">
        <v>785.83</v>
      </c>
      <c r="AD2104" s="214"/>
    </row>
    <row r="2105" spans="3:30">
      <c r="C2105" s="63" t="s">
        <v>1</v>
      </c>
      <c r="G2105" s="63" t="s">
        <v>1</v>
      </c>
      <c r="K2105" s="63" t="s">
        <v>1</v>
      </c>
      <c r="O2105" s="210" t="s">
        <v>909</v>
      </c>
      <c r="P2105" s="210"/>
      <c r="Q2105" s="210"/>
      <c r="R2105" s="210"/>
      <c r="S2105" s="210"/>
      <c r="T2105" s="210"/>
      <c r="U2105" s="210"/>
      <c r="V2105" s="210"/>
      <c r="W2105" s="210"/>
      <c r="X2105" s="210"/>
      <c r="Y2105" s="210"/>
      <c r="Z2105" s="210"/>
      <c r="AA2105" s="210"/>
      <c r="AB2105" s="210"/>
      <c r="AC2105" s="214">
        <v>820.83</v>
      </c>
      <c r="AD2105" s="214"/>
    </row>
    <row r="2106" spans="3:30">
      <c r="C2106" s="63" t="s">
        <v>1</v>
      </c>
      <c r="G2106" s="63" t="s">
        <v>1</v>
      </c>
      <c r="K2106" s="63" t="s">
        <v>1</v>
      </c>
      <c r="O2106" s="210" t="s">
        <v>1794</v>
      </c>
      <c r="P2106" s="210"/>
      <c r="Q2106" s="210"/>
      <c r="R2106" s="210"/>
      <c r="S2106" s="210"/>
      <c r="T2106" s="210"/>
      <c r="U2106" s="210"/>
      <c r="V2106" s="210"/>
      <c r="W2106" s="210"/>
      <c r="X2106" s="210"/>
      <c r="Y2106" s="210"/>
      <c r="Z2106" s="210"/>
      <c r="AA2106" s="210"/>
      <c r="AB2106" s="210"/>
      <c r="AC2106" s="214">
        <v>820.83</v>
      </c>
      <c r="AD2106" s="214"/>
    </row>
    <row r="2107" spans="3:30">
      <c r="C2107" s="63" t="s">
        <v>1</v>
      </c>
      <c r="G2107" s="63" t="s">
        <v>1</v>
      </c>
      <c r="K2107" s="63" t="s">
        <v>1</v>
      </c>
      <c r="O2107" s="210" t="s">
        <v>909</v>
      </c>
      <c r="P2107" s="210"/>
      <c r="Q2107" s="210"/>
      <c r="R2107" s="210"/>
      <c r="S2107" s="210"/>
      <c r="T2107" s="210"/>
      <c r="U2107" s="210"/>
      <c r="V2107" s="210"/>
      <c r="W2107" s="210"/>
      <c r="X2107" s="210"/>
      <c r="Y2107" s="210"/>
      <c r="Z2107" s="210"/>
      <c r="AA2107" s="210"/>
      <c r="AB2107" s="210"/>
      <c r="AC2107" s="214">
        <v>94.95</v>
      </c>
      <c r="AD2107" s="214"/>
    </row>
    <row r="2108" spans="3:30">
      <c r="C2108" s="63" t="s">
        <v>1</v>
      </c>
      <c r="G2108" s="63" t="s">
        <v>1</v>
      </c>
      <c r="K2108" s="63" t="s">
        <v>1</v>
      </c>
      <c r="O2108" s="210" t="s">
        <v>1794</v>
      </c>
      <c r="P2108" s="210"/>
      <c r="Q2108" s="210"/>
      <c r="R2108" s="210"/>
      <c r="S2108" s="210"/>
      <c r="T2108" s="210"/>
      <c r="U2108" s="210"/>
      <c r="V2108" s="210"/>
      <c r="W2108" s="210"/>
      <c r="X2108" s="210"/>
      <c r="Y2108" s="210"/>
      <c r="Z2108" s="210"/>
      <c r="AA2108" s="210"/>
      <c r="AB2108" s="210"/>
      <c r="AC2108" s="214">
        <v>456.4</v>
      </c>
      <c r="AD2108" s="214"/>
    </row>
    <row r="2109" spans="3:30">
      <c r="C2109" s="63" t="s">
        <v>1</v>
      </c>
      <c r="G2109" s="63" t="s">
        <v>1</v>
      </c>
      <c r="K2109" s="63" t="s">
        <v>1</v>
      </c>
      <c r="O2109" s="210" t="s">
        <v>909</v>
      </c>
      <c r="P2109" s="210"/>
      <c r="Q2109" s="210"/>
      <c r="R2109" s="210"/>
      <c r="S2109" s="210"/>
      <c r="T2109" s="210"/>
      <c r="U2109" s="210"/>
      <c r="V2109" s="210"/>
      <c r="W2109" s="210"/>
      <c r="X2109" s="210"/>
      <c r="Y2109" s="210"/>
      <c r="Z2109" s="210"/>
      <c r="AA2109" s="210"/>
      <c r="AB2109" s="210"/>
      <c r="AC2109" s="214">
        <v>995.05</v>
      </c>
      <c r="AD2109" s="214"/>
    </row>
    <row r="2110" spans="3:30">
      <c r="C2110" s="63" t="s">
        <v>1</v>
      </c>
      <c r="G2110" s="63" t="s">
        <v>1</v>
      </c>
      <c r="K2110" s="63" t="s">
        <v>1</v>
      </c>
      <c r="O2110" s="210" t="s">
        <v>1794</v>
      </c>
      <c r="P2110" s="210"/>
      <c r="Q2110" s="210"/>
      <c r="R2110" s="210"/>
      <c r="S2110" s="210"/>
      <c r="T2110" s="210"/>
      <c r="U2110" s="210"/>
      <c r="V2110" s="210"/>
      <c r="W2110" s="210"/>
      <c r="X2110" s="210"/>
      <c r="Y2110" s="210"/>
      <c r="Z2110" s="210"/>
      <c r="AA2110" s="210"/>
      <c r="AB2110" s="210"/>
      <c r="AC2110" s="214">
        <v>123.38</v>
      </c>
      <c r="AD2110" s="214"/>
    </row>
    <row r="2111" spans="3:30">
      <c r="C2111" s="63" t="s">
        <v>1</v>
      </c>
      <c r="G2111" s="63" t="s">
        <v>1</v>
      </c>
      <c r="K2111" s="63" t="s">
        <v>1</v>
      </c>
      <c r="O2111" s="210" t="s">
        <v>909</v>
      </c>
      <c r="P2111" s="210"/>
      <c r="Q2111" s="210"/>
      <c r="R2111" s="210"/>
      <c r="S2111" s="210"/>
      <c r="T2111" s="210"/>
      <c r="U2111" s="210"/>
      <c r="V2111" s="210"/>
      <c r="W2111" s="210"/>
      <c r="X2111" s="210"/>
      <c r="Y2111" s="210"/>
      <c r="Z2111" s="210"/>
      <c r="AA2111" s="210"/>
      <c r="AB2111" s="210"/>
      <c r="AC2111" s="214">
        <v>119.88</v>
      </c>
      <c r="AD2111" s="214"/>
    </row>
    <row r="2112" spans="3:30">
      <c r="C2112" s="63" t="s">
        <v>1</v>
      </c>
      <c r="G2112" s="63" t="s">
        <v>1</v>
      </c>
      <c r="K2112" s="63" t="s">
        <v>1</v>
      </c>
      <c r="O2112" s="210" t="s">
        <v>909</v>
      </c>
      <c r="P2112" s="210"/>
      <c r="Q2112" s="210"/>
      <c r="R2112" s="210"/>
      <c r="S2112" s="210"/>
      <c r="T2112" s="210"/>
      <c r="U2112" s="210"/>
      <c r="V2112" s="210"/>
      <c r="W2112" s="210"/>
      <c r="X2112" s="210"/>
      <c r="Y2112" s="210"/>
      <c r="Z2112" s="210"/>
      <c r="AA2112" s="210"/>
      <c r="AB2112" s="210"/>
      <c r="AC2112" s="214">
        <v>119.88</v>
      </c>
      <c r="AD2112" s="214"/>
    </row>
    <row r="2113" spans="3:30">
      <c r="C2113" s="63" t="s">
        <v>1</v>
      </c>
      <c r="G2113" s="63" t="s">
        <v>1</v>
      </c>
      <c r="K2113" s="63" t="s">
        <v>1</v>
      </c>
      <c r="O2113" s="210" t="s">
        <v>909</v>
      </c>
      <c r="P2113" s="210"/>
      <c r="Q2113" s="210"/>
      <c r="R2113" s="210"/>
      <c r="S2113" s="210"/>
      <c r="T2113" s="210"/>
      <c r="U2113" s="210"/>
      <c r="V2113" s="210"/>
      <c r="W2113" s="210"/>
      <c r="X2113" s="210"/>
      <c r="Y2113" s="210"/>
      <c r="Z2113" s="210"/>
      <c r="AA2113" s="210"/>
      <c r="AB2113" s="210"/>
      <c r="AC2113" s="214">
        <v>679.35</v>
      </c>
      <c r="AD2113" s="214"/>
    </row>
    <row r="2114" spans="3:30">
      <c r="C2114" s="63" t="s">
        <v>1</v>
      </c>
      <c r="G2114" s="63" t="s">
        <v>1</v>
      </c>
      <c r="K2114" s="63" t="s">
        <v>1</v>
      </c>
      <c r="O2114" s="210" t="s">
        <v>1794</v>
      </c>
      <c r="P2114" s="210"/>
      <c r="Q2114" s="210"/>
      <c r="R2114" s="210"/>
      <c r="S2114" s="210"/>
      <c r="T2114" s="210"/>
      <c r="U2114" s="210"/>
      <c r="V2114" s="210"/>
      <c r="W2114" s="210"/>
      <c r="X2114" s="210"/>
      <c r="Y2114" s="210"/>
      <c r="Z2114" s="210"/>
      <c r="AA2114" s="210"/>
      <c r="AB2114" s="210"/>
      <c r="AC2114" s="214">
        <v>346.5</v>
      </c>
      <c r="AD2114" s="214"/>
    </row>
    <row r="2115" spans="3:30">
      <c r="C2115" s="63" t="s">
        <v>1</v>
      </c>
      <c r="G2115" s="63" t="s">
        <v>1</v>
      </c>
      <c r="K2115" s="63" t="s">
        <v>1</v>
      </c>
      <c r="O2115" s="210" t="s">
        <v>909</v>
      </c>
      <c r="P2115" s="210"/>
      <c r="Q2115" s="210"/>
      <c r="R2115" s="210"/>
      <c r="S2115" s="210"/>
      <c r="T2115" s="210"/>
      <c r="U2115" s="210"/>
      <c r="V2115" s="210"/>
      <c r="W2115" s="210"/>
      <c r="X2115" s="210"/>
      <c r="Y2115" s="210"/>
      <c r="Z2115" s="210"/>
      <c r="AA2115" s="210"/>
      <c r="AB2115" s="210"/>
      <c r="AC2115" s="214">
        <v>346.5</v>
      </c>
      <c r="AD2115" s="214"/>
    </row>
    <row r="2116" spans="3:30">
      <c r="C2116" s="63" t="s">
        <v>1</v>
      </c>
      <c r="G2116" s="63" t="s">
        <v>1</v>
      </c>
      <c r="K2116" s="63" t="s">
        <v>1</v>
      </c>
      <c r="O2116" s="210" t="s">
        <v>1794</v>
      </c>
      <c r="P2116" s="210"/>
      <c r="Q2116" s="210"/>
      <c r="R2116" s="210"/>
      <c r="S2116" s="210"/>
      <c r="T2116" s="210"/>
      <c r="U2116" s="210"/>
      <c r="V2116" s="210"/>
      <c r="W2116" s="210"/>
      <c r="X2116" s="210"/>
      <c r="Y2116" s="210"/>
      <c r="Z2116" s="210"/>
      <c r="AA2116" s="210"/>
      <c r="AB2116" s="210"/>
      <c r="AC2116" s="214">
        <v>156.63</v>
      </c>
      <c r="AD2116" s="214"/>
    </row>
    <row r="2117" spans="3:30">
      <c r="C2117" s="63" t="s">
        <v>1</v>
      </c>
      <c r="G2117" s="63" t="s">
        <v>1</v>
      </c>
      <c r="K2117" s="63" t="s">
        <v>1</v>
      </c>
      <c r="O2117" s="210" t="s">
        <v>1794</v>
      </c>
      <c r="P2117" s="210"/>
      <c r="Q2117" s="210"/>
      <c r="R2117" s="210"/>
      <c r="S2117" s="210"/>
      <c r="T2117" s="210"/>
      <c r="U2117" s="210"/>
      <c r="V2117" s="210"/>
      <c r="W2117" s="210"/>
      <c r="X2117" s="210"/>
      <c r="Y2117" s="210"/>
      <c r="Z2117" s="210"/>
      <c r="AA2117" s="210"/>
      <c r="AB2117" s="210"/>
      <c r="AC2117" s="214">
        <v>103.25</v>
      </c>
      <c r="AD2117" s="214"/>
    </row>
    <row r="2118" spans="3:30">
      <c r="C2118" s="63" t="s">
        <v>1</v>
      </c>
      <c r="G2118" s="63" t="s">
        <v>1</v>
      </c>
      <c r="K2118" s="63" t="s">
        <v>1</v>
      </c>
      <c r="O2118" s="210" t="s">
        <v>909</v>
      </c>
      <c r="P2118" s="210"/>
      <c r="Q2118" s="210"/>
      <c r="R2118" s="210"/>
      <c r="S2118" s="210"/>
      <c r="T2118" s="210"/>
      <c r="U2118" s="210"/>
      <c r="V2118" s="210"/>
      <c r="W2118" s="210"/>
      <c r="X2118" s="210"/>
      <c r="Y2118" s="210"/>
      <c r="Z2118" s="210"/>
      <c r="AA2118" s="210"/>
      <c r="AB2118" s="210"/>
      <c r="AC2118" s="214">
        <v>103.25</v>
      </c>
      <c r="AD2118" s="214"/>
    </row>
    <row r="2119" spans="3:30">
      <c r="C2119" s="63" t="s">
        <v>1</v>
      </c>
      <c r="G2119" s="63" t="s">
        <v>1</v>
      </c>
      <c r="K2119" s="63" t="s">
        <v>1</v>
      </c>
      <c r="O2119" s="210" t="s">
        <v>909</v>
      </c>
      <c r="P2119" s="210"/>
      <c r="Q2119" s="210"/>
      <c r="R2119" s="210"/>
      <c r="S2119" s="210"/>
      <c r="T2119" s="210"/>
      <c r="U2119" s="210"/>
      <c r="V2119" s="210"/>
      <c r="W2119" s="210"/>
      <c r="X2119" s="210"/>
      <c r="Y2119" s="210"/>
      <c r="Z2119" s="210"/>
      <c r="AA2119" s="210"/>
      <c r="AB2119" s="210"/>
      <c r="AC2119" s="214">
        <v>206.5</v>
      </c>
      <c r="AD2119" s="214"/>
    </row>
    <row r="2120" spans="3:30">
      <c r="C2120" s="63" t="s">
        <v>1</v>
      </c>
      <c r="G2120" s="63" t="s">
        <v>1</v>
      </c>
      <c r="K2120" s="63" t="s">
        <v>1</v>
      </c>
      <c r="O2120" s="210" t="s">
        <v>1794</v>
      </c>
      <c r="P2120" s="210"/>
      <c r="Q2120" s="210"/>
      <c r="R2120" s="210"/>
      <c r="S2120" s="210"/>
      <c r="T2120" s="210"/>
      <c r="U2120" s="210"/>
      <c r="V2120" s="210"/>
      <c r="W2120" s="210"/>
      <c r="X2120" s="210"/>
      <c r="Y2120" s="210"/>
      <c r="Z2120" s="210"/>
      <c r="AA2120" s="210"/>
      <c r="AB2120" s="210"/>
      <c r="AC2120" s="214">
        <v>240.83</v>
      </c>
      <c r="AD2120" s="214"/>
    </row>
    <row r="2121" spans="3:30">
      <c r="C2121" s="63" t="s">
        <v>1</v>
      </c>
      <c r="G2121" s="63" t="s">
        <v>1</v>
      </c>
      <c r="K2121" s="63" t="s">
        <v>1</v>
      </c>
      <c r="O2121" s="210" t="s">
        <v>1794</v>
      </c>
      <c r="P2121" s="210"/>
      <c r="Q2121" s="210"/>
      <c r="R2121" s="210"/>
      <c r="S2121" s="210"/>
      <c r="T2121" s="210"/>
      <c r="U2121" s="210"/>
      <c r="V2121" s="210"/>
      <c r="W2121" s="210"/>
      <c r="X2121" s="210"/>
      <c r="Y2121" s="210"/>
      <c r="Z2121" s="210"/>
      <c r="AA2121" s="210"/>
      <c r="AB2121" s="210"/>
      <c r="AC2121" s="214">
        <v>190</v>
      </c>
      <c r="AD2121" s="214"/>
    </row>
    <row r="2122" spans="3:30">
      <c r="C2122" s="63" t="s">
        <v>1</v>
      </c>
      <c r="G2122" s="63" t="s">
        <v>1</v>
      </c>
      <c r="K2122" s="63" t="s">
        <v>1</v>
      </c>
      <c r="O2122" s="210" t="s">
        <v>909</v>
      </c>
      <c r="P2122" s="210"/>
      <c r="Q2122" s="210"/>
      <c r="R2122" s="210"/>
      <c r="S2122" s="210"/>
      <c r="T2122" s="210"/>
      <c r="U2122" s="210"/>
      <c r="V2122" s="210"/>
      <c r="W2122" s="210"/>
      <c r="X2122" s="210"/>
      <c r="Y2122" s="210"/>
      <c r="Z2122" s="210"/>
      <c r="AA2122" s="210"/>
      <c r="AB2122" s="210"/>
      <c r="AC2122" s="214">
        <v>1133</v>
      </c>
      <c r="AD2122" s="214"/>
    </row>
    <row r="2123" spans="3:30">
      <c r="C2123" s="63" t="s">
        <v>1</v>
      </c>
      <c r="G2123" s="63" t="s">
        <v>1</v>
      </c>
      <c r="K2123" s="63" t="s">
        <v>1</v>
      </c>
      <c r="O2123" s="210" t="s">
        <v>1794</v>
      </c>
      <c r="P2123" s="210"/>
      <c r="Q2123" s="210"/>
      <c r="R2123" s="210"/>
      <c r="S2123" s="210"/>
      <c r="T2123" s="210"/>
      <c r="U2123" s="210"/>
      <c r="V2123" s="210"/>
      <c r="W2123" s="210"/>
      <c r="X2123" s="210"/>
      <c r="Y2123" s="210"/>
      <c r="Z2123" s="210"/>
      <c r="AA2123" s="210"/>
      <c r="AB2123" s="210"/>
      <c r="AC2123" s="214">
        <v>689.15</v>
      </c>
      <c r="AD2123" s="214"/>
    </row>
    <row r="2124" spans="3:30">
      <c r="C2124" s="63" t="s">
        <v>1</v>
      </c>
      <c r="G2124" s="63" t="s">
        <v>1</v>
      </c>
      <c r="K2124" s="63" t="s">
        <v>1</v>
      </c>
      <c r="O2124" s="210" t="s">
        <v>1794</v>
      </c>
      <c r="P2124" s="210"/>
      <c r="Q2124" s="210"/>
      <c r="R2124" s="210"/>
      <c r="S2124" s="210"/>
      <c r="T2124" s="210"/>
      <c r="U2124" s="210"/>
      <c r="V2124" s="210"/>
      <c r="W2124" s="210"/>
      <c r="X2124" s="210"/>
      <c r="Y2124" s="210"/>
      <c r="Z2124" s="210"/>
      <c r="AA2124" s="210"/>
      <c r="AB2124" s="210"/>
      <c r="AC2124" s="214">
        <v>228.2</v>
      </c>
      <c r="AD2124" s="214"/>
    </row>
    <row r="2125" spans="3:30">
      <c r="C2125" s="63" t="s">
        <v>1</v>
      </c>
      <c r="G2125" s="63" t="s">
        <v>1</v>
      </c>
      <c r="K2125" s="63" t="s">
        <v>1</v>
      </c>
      <c r="O2125" s="210" t="s">
        <v>909</v>
      </c>
      <c r="P2125" s="210"/>
      <c r="Q2125" s="210"/>
      <c r="R2125" s="210"/>
      <c r="S2125" s="210"/>
      <c r="T2125" s="210"/>
      <c r="U2125" s="210"/>
      <c r="V2125" s="210"/>
      <c r="W2125" s="210"/>
      <c r="X2125" s="210"/>
      <c r="Y2125" s="210"/>
      <c r="Z2125" s="210"/>
      <c r="AA2125" s="210"/>
      <c r="AB2125" s="210"/>
      <c r="AC2125" s="214">
        <v>228.2</v>
      </c>
      <c r="AD2125" s="214"/>
    </row>
    <row r="2126" spans="3:30">
      <c r="C2126" s="63" t="s">
        <v>1</v>
      </c>
      <c r="G2126" s="63" t="s">
        <v>1</v>
      </c>
      <c r="K2126" s="63" t="s">
        <v>1</v>
      </c>
      <c r="O2126" s="210" t="s">
        <v>909</v>
      </c>
      <c r="P2126" s="210"/>
      <c r="Q2126" s="210"/>
      <c r="R2126" s="210"/>
      <c r="S2126" s="210"/>
      <c r="T2126" s="210"/>
      <c r="U2126" s="210"/>
      <c r="V2126" s="210"/>
      <c r="W2126" s="210"/>
      <c r="X2126" s="210"/>
      <c r="Y2126" s="210"/>
      <c r="Z2126" s="210"/>
      <c r="AA2126" s="210"/>
      <c r="AB2126" s="210"/>
      <c r="AC2126" s="214">
        <v>228.2</v>
      </c>
      <c r="AD2126" s="214"/>
    </row>
    <row r="2127" spans="3:30">
      <c r="C2127" s="63" t="s">
        <v>1</v>
      </c>
      <c r="G2127" s="63" t="s">
        <v>1</v>
      </c>
      <c r="K2127" s="63" t="s">
        <v>1</v>
      </c>
      <c r="O2127" s="210" t="s">
        <v>1794</v>
      </c>
      <c r="P2127" s="210"/>
      <c r="Q2127" s="210"/>
      <c r="R2127" s="210"/>
      <c r="S2127" s="210"/>
      <c r="T2127" s="210"/>
      <c r="U2127" s="210"/>
      <c r="V2127" s="210"/>
      <c r="W2127" s="210"/>
      <c r="X2127" s="210"/>
      <c r="Y2127" s="210"/>
      <c r="Z2127" s="210"/>
      <c r="AA2127" s="210"/>
      <c r="AB2127" s="210"/>
      <c r="AC2127" s="214">
        <v>679.35</v>
      </c>
      <c r="AD2127" s="214"/>
    </row>
    <row r="2128" spans="3:30">
      <c r="C2128" s="63" t="s">
        <v>1</v>
      </c>
      <c r="G2128" s="63" t="s">
        <v>1</v>
      </c>
      <c r="K2128" s="63" t="s">
        <v>1</v>
      </c>
      <c r="O2128" s="210" t="s">
        <v>1794</v>
      </c>
      <c r="P2128" s="210"/>
      <c r="Q2128" s="210"/>
      <c r="R2128" s="210"/>
      <c r="S2128" s="210"/>
      <c r="T2128" s="210"/>
      <c r="U2128" s="210"/>
      <c r="V2128" s="210"/>
      <c r="W2128" s="210"/>
      <c r="X2128" s="210"/>
      <c r="Y2128" s="210"/>
      <c r="Z2128" s="210"/>
      <c r="AA2128" s="210"/>
      <c r="AB2128" s="210"/>
      <c r="AC2128" s="214">
        <v>119.88</v>
      </c>
      <c r="AD2128" s="214"/>
    </row>
    <row r="2129" spans="3:30">
      <c r="C2129" s="63" t="s">
        <v>1</v>
      </c>
      <c r="G2129" s="63" t="s">
        <v>1</v>
      </c>
      <c r="K2129" s="63" t="s">
        <v>1</v>
      </c>
      <c r="O2129" s="210" t="s">
        <v>1794</v>
      </c>
      <c r="P2129" s="210"/>
      <c r="Q2129" s="210"/>
      <c r="R2129" s="210"/>
      <c r="S2129" s="210"/>
      <c r="T2129" s="210"/>
      <c r="U2129" s="210"/>
      <c r="V2129" s="210"/>
      <c r="W2129" s="210"/>
      <c r="X2129" s="210"/>
      <c r="Y2129" s="210"/>
      <c r="Z2129" s="210"/>
      <c r="AA2129" s="210"/>
      <c r="AB2129" s="210"/>
      <c r="AC2129" s="214">
        <v>157.5</v>
      </c>
      <c r="AD2129" s="214"/>
    </row>
    <row r="2130" spans="3:30">
      <c r="C2130" s="63" t="s">
        <v>1</v>
      </c>
      <c r="G2130" s="63" t="s">
        <v>1</v>
      </c>
      <c r="K2130" s="63" t="s">
        <v>1</v>
      </c>
      <c r="O2130" s="210" t="s">
        <v>909</v>
      </c>
      <c r="P2130" s="210"/>
      <c r="Q2130" s="210"/>
      <c r="R2130" s="210"/>
      <c r="S2130" s="210"/>
      <c r="T2130" s="210"/>
      <c r="U2130" s="210"/>
      <c r="V2130" s="210"/>
      <c r="W2130" s="210"/>
      <c r="X2130" s="210"/>
      <c r="Y2130" s="210"/>
      <c r="Z2130" s="210"/>
      <c r="AA2130" s="210"/>
      <c r="AB2130" s="210"/>
      <c r="AC2130" s="214">
        <v>155.75</v>
      </c>
      <c r="AD2130" s="214"/>
    </row>
    <row r="2131" spans="3:30">
      <c r="C2131" s="63" t="s">
        <v>1</v>
      </c>
      <c r="G2131" s="63" t="s">
        <v>1</v>
      </c>
      <c r="K2131" s="63" t="s">
        <v>1</v>
      </c>
      <c r="O2131" s="210" t="s">
        <v>909</v>
      </c>
      <c r="P2131" s="210"/>
      <c r="Q2131" s="210"/>
      <c r="R2131" s="210"/>
      <c r="S2131" s="210"/>
      <c r="T2131" s="210"/>
      <c r="U2131" s="210"/>
      <c r="V2131" s="210"/>
      <c r="W2131" s="210"/>
      <c r="X2131" s="210"/>
      <c r="Y2131" s="210"/>
      <c r="Z2131" s="210"/>
      <c r="AA2131" s="210"/>
      <c r="AB2131" s="210"/>
      <c r="AC2131" s="214">
        <v>119.88</v>
      </c>
      <c r="AD2131" s="214"/>
    </row>
    <row r="2132" spans="3:30">
      <c r="C2132" s="63" t="s">
        <v>1</v>
      </c>
      <c r="G2132" s="63" t="s">
        <v>1</v>
      </c>
      <c r="K2132" s="63" t="s">
        <v>1</v>
      </c>
      <c r="O2132" s="210" t="s">
        <v>1794</v>
      </c>
      <c r="P2132" s="210"/>
      <c r="Q2132" s="210"/>
      <c r="R2132" s="210"/>
      <c r="S2132" s="210"/>
      <c r="T2132" s="210"/>
      <c r="U2132" s="210"/>
      <c r="V2132" s="210"/>
      <c r="W2132" s="210"/>
      <c r="X2132" s="210"/>
      <c r="Y2132" s="210"/>
      <c r="Z2132" s="210"/>
      <c r="AA2132" s="210"/>
      <c r="AB2132" s="210"/>
      <c r="AC2132" s="214">
        <v>119.88</v>
      </c>
      <c r="AD2132" s="214"/>
    </row>
    <row r="2133" spans="3:30">
      <c r="C2133" s="63" t="s">
        <v>1</v>
      </c>
      <c r="G2133" s="63" t="s">
        <v>1</v>
      </c>
      <c r="K2133" s="63" t="s">
        <v>1</v>
      </c>
      <c r="O2133" s="210" t="s">
        <v>1794</v>
      </c>
      <c r="P2133" s="210"/>
      <c r="Q2133" s="210"/>
      <c r="R2133" s="210"/>
      <c r="S2133" s="210"/>
      <c r="T2133" s="210"/>
      <c r="U2133" s="210"/>
      <c r="V2133" s="210"/>
      <c r="W2133" s="210"/>
      <c r="X2133" s="210"/>
      <c r="Y2133" s="210"/>
      <c r="Z2133" s="210"/>
      <c r="AA2133" s="210"/>
      <c r="AB2133" s="210"/>
      <c r="AC2133" s="214">
        <v>94.95</v>
      </c>
      <c r="AD2133" s="214"/>
    </row>
    <row r="2134" spans="3:30">
      <c r="C2134" s="63" t="s">
        <v>1</v>
      </c>
      <c r="G2134" s="63" t="s">
        <v>1</v>
      </c>
      <c r="K2134" s="63" t="s">
        <v>1</v>
      </c>
      <c r="O2134" s="210" t="s">
        <v>909</v>
      </c>
      <c r="P2134" s="210"/>
      <c r="Q2134" s="210"/>
      <c r="R2134" s="210"/>
      <c r="S2134" s="210"/>
      <c r="T2134" s="210"/>
      <c r="U2134" s="210"/>
      <c r="V2134" s="210"/>
      <c r="W2134" s="210"/>
      <c r="X2134" s="210"/>
      <c r="Y2134" s="210"/>
      <c r="Z2134" s="210"/>
      <c r="AA2134" s="210"/>
      <c r="AB2134" s="210"/>
      <c r="AC2134" s="214">
        <v>689.15</v>
      </c>
      <c r="AD2134" s="214"/>
    </row>
    <row r="2135" spans="3:30">
      <c r="C2135" s="63" t="s">
        <v>1</v>
      </c>
      <c r="G2135" s="63" t="s">
        <v>1</v>
      </c>
      <c r="K2135" s="63" t="s">
        <v>1</v>
      </c>
      <c r="O2135" s="210" t="s">
        <v>1794</v>
      </c>
      <c r="P2135" s="210"/>
      <c r="Q2135" s="210"/>
      <c r="R2135" s="210"/>
      <c r="S2135" s="210"/>
      <c r="T2135" s="210"/>
      <c r="U2135" s="210"/>
      <c r="V2135" s="210"/>
      <c r="W2135" s="210"/>
      <c r="X2135" s="210"/>
      <c r="Y2135" s="210"/>
      <c r="Z2135" s="210"/>
      <c r="AA2135" s="210"/>
      <c r="AB2135" s="210"/>
      <c r="AC2135" s="214">
        <v>228.2</v>
      </c>
      <c r="AD2135" s="214"/>
    </row>
    <row r="2136" spans="3:30">
      <c r="C2136" s="63" t="s">
        <v>1</v>
      </c>
      <c r="G2136" s="63" t="s">
        <v>1</v>
      </c>
      <c r="K2136" s="63" t="s">
        <v>1</v>
      </c>
      <c r="O2136" s="210" t="s">
        <v>909</v>
      </c>
      <c r="P2136" s="210"/>
      <c r="Q2136" s="210"/>
      <c r="R2136" s="210"/>
      <c r="S2136" s="210"/>
      <c r="T2136" s="210"/>
      <c r="U2136" s="210"/>
      <c r="V2136" s="210"/>
      <c r="W2136" s="210"/>
      <c r="X2136" s="210"/>
      <c r="Y2136" s="210"/>
      <c r="Z2136" s="210"/>
      <c r="AA2136" s="210"/>
      <c r="AB2136" s="210"/>
      <c r="AC2136" s="214">
        <v>456.4</v>
      </c>
      <c r="AD2136" s="214"/>
    </row>
    <row r="2137" spans="3:30">
      <c r="C2137" s="63" t="s">
        <v>1</v>
      </c>
      <c r="G2137" s="63" t="s">
        <v>1</v>
      </c>
      <c r="K2137" s="63" t="s">
        <v>1</v>
      </c>
      <c r="O2137" s="210" t="s">
        <v>1794</v>
      </c>
      <c r="P2137" s="210"/>
      <c r="Q2137" s="210"/>
      <c r="R2137" s="210"/>
      <c r="S2137" s="210"/>
      <c r="T2137" s="210"/>
      <c r="U2137" s="210"/>
      <c r="V2137" s="210"/>
      <c r="W2137" s="210"/>
      <c r="X2137" s="210"/>
      <c r="Y2137" s="210"/>
      <c r="Z2137" s="210"/>
      <c r="AA2137" s="210"/>
      <c r="AB2137" s="210"/>
      <c r="AC2137" s="214">
        <v>119.88</v>
      </c>
      <c r="AD2137" s="214"/>
    </row>
    <row r="2138" spans="3:30">
      <c r="C2138" s="63" t="s">
        <v>1</v>
      </c>
      <c r="G2138" s="63" t="s">
        <v>1</v>
      </c>
      <c r="K2138" s="63" t="s">
        <v>1</v>
      </c>
      <c r="O2138" s="210" t="s">
        <v>909</v>
      </c>
      <c r="P2138" s="210"/>
      <c r="Q2138" s="210"/>
      <c r="R2138" s="210"/>
      <c r="S2138" s="210"/>
      <c r="T2138" s="210"/>
      <c r="U2138" s="210"/>
      <c r="V2138" s="210"/>
      <c r="W2138" s="210"/>
      <c r="X2138" s="210"/>
      <c r="Y2138" s="210"/>
      <c r="Z2138" s="210"/>
      <c r="AA2138" s="210"/>
      <c r="AB2138" s="210"/>
      <c r="AC2138" s="214">
        <v>679.35</v>
      </c>
      <c r="AD2138" s="214"/>
    </row>
    <row r="2139" spans="3:30">
      <c r="C2139" s="63" t="s">
        <v>1</v>
      </c>
      <c r="G2139" s="63" t="s">
        <v>1</v>
      </c>
      <c r="K2139" s="63" t="s">
        <v>1</v>
      </c>
      <c r="O2139" s="210" t="s">
        <v>909</v>
      </c>
      <c r="P2139" s="210"/>
      <c r="Q2139" s="210"/>
      <c r="R2139" s="210"/>
      <c r="S2139" s="210"/>
      <c r="T2139" s="210"/>
      <c r="U2139" s="210"/>
      <c r="V2139" s="210"/>
      <c r="W2139" s="210"/>
      <c r="X2139" s="210"/>
      <c r="Y2139" s="210"/>
      <c r="Z2139" s="210"/>
      <c r="AA2139" s="210"/>
      <c r="AB2139" s="210"/>
      <c r="AC2139" s="214">
        <v>119.88</v>
      </c>
      <c r="AD2139" s="214"/>
    </row>
    <row r="2140" spans="3:30">
      <c r="C2140" s="63" t="s">
        <v>1</v>
      </c>
      <c r="G2140" s="63" t="s">
        <v>1</v>
      </c>
      <c r="K2140" s="63" t="s">
        <v>1</v>
      </c>
      <c r="O2140" s="210" t="s">
        <v>1794</v>
      </c>
      <c r="P2140" s="210"/>
      <c r="Q2140" s="210"/>
      <c r="R2140" s="210"/>
      <c r="S2140" s="210"/>
      <c r="T2140" s="210"/>
      <c r="U2140" s="210"/>
      <c r="V2140" s="210"/>
      <c r="W2140" s="210"/>
      <c r="X2140" s="210"/>
      <c r="Y2140" s="210"/>
      <c r="Z2140" s="210"/>
      <c r="AA2140" s="210"/>
      <c r="AB2140" s="210"/>
      <c r="AC2140" s="214">
        <v>679.35</v>
      </c>
      <c r="AD2140" s="214"/>
    </row>
    <row r="2141" spans="3:30">
      <c r="C2141" s="63" t="s">
        <v>1</v>
      </c>
      <c r="G2141" s="63" t="s">
        <v>1</v>
      </c>
      <c r="K2141" s="63" t="s">
        <v>1</v>
      </c>
      <c r="O2141" s="210" t="s">
        <v>909</v>
      </c>
      <c r="P2141" s="210"/>
      <c r="Q2141" s="210"/>
      <c r="R2141" s="210"/>
      <c r="S2141" s="210"/>
      <c r="T2141" s="210"/>
      <c r="U2141" s="210"/>
      <c r="V2141" s="210"/>
      <c r="W2141" s="210"/>
      <c r="X2141" s="210"/>
      <c r="Y2141" s="210"/>
      <c r="Z2141" s="210"/>
      <c r="AA2141" s="210"/>
      <c r="AB2141" s="210"/>
      <c r="AC2141" s="214">
        <v>156.63</v>
      </c>
      <c r="AD2141" s="214"/>
    </row>
    <row r="2142" spans="3:30">
      <c r="C2142" s="63" t="s">
        <v>1</v>
      </c>
      <c r="G2142" s="63" t="s">
        <v>1</v>
      </c>
      <c r="K2142" s="63" t="s">
        <v>1</v>
      </c>
      <c r="O2142" s="210" t="s">
        <v>1794</v>
      </c>
      <c r="P2142" s="210"/>
      <c r="Q2142" s="210"/>
      <c r="R2142" s="210"/>
      <c r="S2142" s="210"/>
      <c r="T2142" s="210"/>
      <c r="U2142" s="210"/>
      <c r="V2142" s="210"/>
      <c r="W2142" s="210"/>
      <c r="X2142" s="210"/>
      <c r="Y2142" s="210"/>
      <c r="Z2142" s="210"/>
      <c r="AA2142" s="210"/>
      <c r="AB2142" s="210"/>
      <c r="AC2142" s="214">
        <v>467.25</v>
      </c>
      <c r="AD2142" s="214"/>
    </row>
    <row r="2143" spans="3:30" ht="11.25" customHeight="1"/>
    <row r="2144" spans="3:30" ht="12" customHeight="1"/>
    <row r="2145" spans="1:30" ht="13.5" customHeight="1">
      <c r="A2145" s="195" t="s">
        <v>115</v>
      </c>
      <c r="B2145" s="195"/>
      <c r="C2145" s="195"/>
      <c r="D2145" s="195"/>
      <c r="E2145" s="195"/>
      <c r="F2145" s="195"/>
      <c r="G2145" s="195"/>
      <c r="H2145" s="195"/>
      <c r="I2145" s="195"/>
      <c r="J2145" s="195"/>
      <c r="K2145" s="195"/>
      <c r="L2145" s="195"/>
      <c r="M2145" s="195"/>
      <c r="R2145" s="196" t="s">
        <v>1795</v>
      </c>
      <c r="S2145" s="196"/>
      <c r="T2145" s="196"/>
      <c r="U2145" s="196"/>
      <c r="V2145" s="196"/>
      <c r="W2145" s="196"/>
      <c r="X2145" s="196"/>
      <c r="Y2145" s="196"/>
      <c r="Z2145" s="196"/>
      <c r="AA2145" s="196"/>
      <c r="AB2145" s="196"/>
      <c r="AC2145" s="196"/>
      <c r="AD2145" s="196"/>
    </row>
    <row r="2146" spans="1:30" ht="25.5" customHeight="1">
      <c r="C2146" s="201" t="s">
        <v>35</v>
      </c>
      <c r="D2146" s="201"/>
      <c r="E2146" s="201"/>
      <c r="F2146" s="201"/>
      <c r="G2146" s="201"/>
      <c r="H2146" s="201"/>
      <c r="I2146" s="201"/>
      <c r="J2146" s="201"/>
      <c r="K2146" s="201"/>
      <c r="L2146" s="201"/>
      <c r="M2146" s="201"/>
      <c r="N2146" s="201"/>
      <c r="O2146" s="201"/>
      <c r="P2146" s="201"/>
      <c r="Q2146" s="201"/>
      <c r="R2146" s="201"/>
      <c r="S2146" s="201"/>
      <c r="T2146" s="201"/>
      <c r="U2146" s="201"/>
      <c r="V2146" s="201"/>
      <c r="W2146" s="201"/>
      <c r="X2146" s="201"/>
      <c r="Y2146" s="201"/>
      <c r="Z2146" s="201"/>
      <c r="AA2146" s="201"/>
      <c r="AB2146" s="201"/>
      <c r="AC2146" s="201"/>
    </row>
    <row r="2147" spans="1:30" ht="7.5" customHeight="1"/>
    <row r="2148" spans="1:30" ht="18.75" customHeight="1">
      <c r="I2148" s="215" t="s">
        <v>36</v>
      </c>
      <c r="J2148" s="215"/>
      <c r="K2148" s="215"/>
      <c r="L2148" s="215"/>
      <c r="M2148" s="215"/>
      <c r="N2148" s="215"/>
      <c r="O2148" s="215"/>
      <c r="P2148" s="215"/>
      <c r="S2148" s="216" t="s">
        <v>37</v>
      </c>
      <c r="T2148" s="216"/>
      <c r="U2148" s="216"/>
      <c r="V2148" s="216"/>
      <c r="W2148" s="216"/>
      <c r="X2148" s="216"/>
      <c r="Y2148" s="216"/>
    </row>
    <row r="2149" spans="1:30" ht="6.75" customHeight="1"/>
    <row r="2150" spans="1:30" ht="14.25" customHeight="1">
      <c r="A2150" s="211" t="s">
        <v>1726</v>
      </c>
      <c r="B2150" s="211"/>
      <c r="C2150" s="211"/>
      <c r="D2150" s="211"/>
      <c r="E2150" s="211"/>
      <c r="F2150" s="211"/>
      <c r="G2150" s="211"/>
      <c r="H2150" s="211"/>
      <c r="I2150" s="211"/>
      <c r="J2150" s="211"/>
      <c r="K2150" s="211"/>
      <c r="L2150" s="211"/>
      <c r="M2150" s="211"/>
      <c r="N2150" s="211"/>
      <c r="O2150" s="211"/>
    </row>
    <row r="2151" spans="1:30">
      <c r="B2151" s="212" t="s">
        <v>39</v>
      </c>
      <c r="C2151" s="212"/>
      <c r="D2151" s="212"/>
      <c r="F2151" s="212" t="s">
        <v>40</v>
      </c>
      <c r="G2151" s="212"/>
      <c r="H2151" s="212"/>
      <c r="I2151" s="212"/>
      <c r="J2151" s="212" t="s">
        <v>41</v>
      </c>
      <c r="K2151" s="212"/>
      <c r="L2151" s="212"/>
      <c r="N2151" s="212" t="s">
        <v>42</v>
      </c>
      <c r="O2151" s="212"/>
      <c r="P2151" s="212"/>
      <c r="Q2151" s="212"/>
      <c r="R2151" s="212"/>
      <c r="S2151" s="212"/>
      <c r="T2151" s="212"/>
      <c r="U2151" s="212"/>
      <c r="V2151" s="212"/>
      <c r="W2151" s="212"/>
      <c r="X2151" s="212"/>
      <c r="Y2151" s="212"/>
      <c r="Z2151" s="212"/>
      <c r="AA2151" s="212"/>
      <c r="AC2151" s="213" t="s">
        <v>43</v>
      </c>
      <c r="AD2151" s="213"/>
    </row>
    <row r="2152" spans="1:30">
      <c r="B2152" s="197" t="s">
        <v>1793</v>
      </c>
      <c r="C2152" s="197"/>
      <c r="D2152" s="197"/>
      <c r="F2152" s="197" t="s">
        <v>214</v>
      </c>
      <c r="G2152" s="197"/>
      <c r="H2152" s="197"/>
      <c r="I2152" s="197"/>
      <c r="J2152" s="197" t="s">
        <v>1740</v>
      </c>
      <c r="K2152" s="197"/>
      <c r="L2152" s="197"/>
      <c r="N2152" s="197" t="s">
        <v>1741</v>
      </c>
      <c r="O2152" s="197"/>
      <c r="P2152" s="197"/>
      <c r="Q2152" s="197"/>
      <c r="R2152" s="197"/>
      <c r="S2152" s="197"/>
      <c r="T2152" s="197"/>
      <c r="U2152" s="197"/>
      <c r="V2152" s="197"/>
      <c r="W2152" s="197"/>
      <c r="X2152" s="197"/>
      <c r="Y2152" s="197"/>
      <c r="Z2152" s="197"/>
      <c r="AA2152" s="197"/>
      <c r="AC2152" s="209">
        <v>21396.48</v>
      </c>
      <c r="AD2152" s="209"/>
    </row>
    <row r="2153" spans="1:30">
      <c r="C2153" s="63" t="s">
        <v>1</v>
      </c>
      <c r="G2153" s="63" t="s">
        <v>1</v>
      </c>
      <c r="K2153" s="63" t="s">
        <v>1</v>
      </c>
      <c r="O2153" s="210" t="s">
        <v>1794</v>
      </c>
      <c r="P2153" s="210"/>
      <c r="Q2153" s="210"/>
      <c r="R2153" s="210"/>
      <c r="S2153" s="210"/>
      <c r="T2153" s="210"/>
      <c r="U2153" s="210"/>
      <c r="V2153" s="210"/>
      <c r="W2153" s="210"/>
      <c r="X2153" s="210"/>
      <c r="Y2153" s="210"/>
      <c r="Z2153" s="210"/>
      <c r="AA2153" s="210"/>
      <c r="AB2153" s="210"/>
      <c r="AC2153" s="214">
        <v>206.5</v>
      </c>
      <c r="AD2153" s="214"/>
    </row>
    <row r="2154" spans="1:30">
      <c r="C2154" s="63" t="s">
        <v>1</v>
      </c>
      <c r="G2154" s="63" t="s">
        <v>1</v>
      </c>
      <c r="K2154" s="63" t="s">
        <v>1</v>
      </c>
      <c r="O2154" s="210" t="s">
        <v>909</v>
      </c>
      <c r="P2154" s="210"/>
      <c r="Q2154" s="210"/>
      <c r="R2154" s="210"/>
      <c r="S2154" s="210"/>
      <c r="T2154" s="210"/>
      <c r="U2154" s="210"/>
      <c r="V2154" s="210"/>
      <c r="W2154" s="210"/>
      <c r="X2154" s="210"/>
      <c r="Y2154" s="210"/>
      <c r="Z2154" s="210"/>
      <c r="AA2154" s="210"/>
      <c r="AB2154" s="210"/>
      <c r="AC2154" s="214">
        <v>240.83</v>
      </c>
      <c r="AD2154" s="214"/>
    </row>
    <row r="2155" spans="1:30">
      <c r="C2155" s="63" t="s">
        <v>1</v>
      </c>
      <c r="G2155" s="63" t="s">
        <v>1</v>
      </c>
      <c r="K2155" s="63" t="s">
        <v>1</v>
      </c>
      <c r="O2155" s="210" t="s">
        <v>909</v>
      </c>
      <c r="P2155" s="210"/>
      <c r="Q2155" s="210"/>
      <c r="R2155" s="210"/>
      <c r="S2155" s="210"/>
      <c r="T2155" s="210"/>
      <c r="U2155" s="210"/>
      <c r="V2155" s="210"/>
      <c r="W2155" s="210"/>
      <c r="X2155" s="210"/>
      <c r="Y2155" s="210"/>
      <c r="Z2155" s="210"/>
      <c r="AA2155" s="210"/>
      <c r="AB2155" s="210"/>
      <c r="AC2155" s="214">
        <v>190</v>
      </c>
      <c r="AD2155" s="214"/>
    </row>
    <row r="2156" spans="1:30">
      <c r="C2156" s="63" t="s">
        <v>1</v>
      </c>
      <c r="G2156" s="63" t="s">
        <v>1</v>
      </c>
      <c r="K2156" s="63" t="s">
        <v>1</v>
      </c>
      <c r="O2156" s="210" t="s">
        <v>1794</v>
      </c>
      <c r="P2156" s="210"/>
      <c r="Q2156" s="210"/>
      <c r="R2156" s="210"/>
      <c r="S2156" s="210"/>
      <c r="T2156" s="210"/>
      <c r="U2156" s="210"/>
      <c r="V2156" s="210"/>
      <c r="W2156" s="210"/>
      <c r="X2156" s="210"/>
      <c r="Y2156" s="210"/>
      <c r="Z2156" s="210"/>
      <c r="AA2156" s="210"/>
      <c r="AB2156" s="210"/>
      <c r="AC2156" s="214">
        <v>1133</v>
      </c>
      <c r="AD2156" s="214"/>
    </row>
    <row r="2157" spans="1:30">
      <c r="B2157" s="197" t="s">
        <v>1796</v>
      </c>
      <c r="C2157" s="197"/>
      <c r="D2157" s="197"/>
      <c r="F2157" s="197" t="s">
        <v>214</v>
      </c>
      <c r="G2157" s="197"/>
      <c r="H2157" s="197"/>
      <c r="I2157" s="197"/>
      <c r="J2157" s="197" t="s">
        <v>1797</v>
      </c>
      <c r="K2157" s="197"/>
      <c r="L2157" s="197"/>
      <c r="N2157" s="197" t="s">
        <v>1798</v>
      </c>
      <c r="O2157" s="197"/>
      <c r="P2157" s="197"/>
      <c r="Q2157" s="197"/>
      <c r="R2157" s="197"/>
      <c r="S2157" s="197"/>
      <c r="T2157" s="197"/>
      <c r="U2157" s="197"/>
      <c r="V2157" s="197"/>
      <c r="W2157" s="197"/>
      <c r="X2157" s="197"/>
      <c r="Y2157" s="197"/>
      <c r="Z2157" s="197"/>
      <c r="AA2157" s="197"/>
      <c r="AC2157" s="209">
        <v>2100</v>
      </c>
      <c r="AD2157" s="209"/>
    </row>
    <row r="2158" spans="1:30">
      <c r="C2158" s="63" t="s">
        <v>1</v>
      </c>
      <c r="G2158" s="63" t="s">
        <v>1</v>
      </c>
      <c r="K2158" s="63" t="s">
        <v>1</v>
      </c>
      <c r="O2158" s="210" t="s">
        <v>1799</v>
      </c>
      <c r="P2158" s="210"/>
      <c r="Q2158" s="210"/>
      <c r="R2158" s="210"/>
      <c r="S2158" s="210"/>
      <c r="T2158" s="210"/>
      <c r="U2158" s="210"/>
      <c r="V2158" s="210"/>
      <c r="W2158" s="210"/>
      <c r="X2158" s="210"/>
      <c r="Y2158" s="210"/>
      <c r="Z2158" s="210"/>
      <c r="AA2158" s="210"/>
      <c r="AB2158" s="210"/>
      <c r="AC2158" s="214">
        <v>675</v>
      </c>
      <c r="AD2158" s="214"/>
    </row>
    <row r="2159" spans="1:30">
      <c r="C2159" s="63" t="s">
        <v>1</v>
      </c>
      <c r="G2159" s="63" t="s">
        <v>1</v>
      </c>
      <c r="K2159" s="63" t="s">
        <v>1</v>
      </c>
      <c r="O2159" s="210" t="s">
        <v>1799</v>
      </c>
      <c r="P2159" s="210"/>
      <c r="Q2159" s="210"/>
      <c r="R2159" s="210"/>
      <c r="S2159" s="210"/>
      <c r="T2159" s="210"/>
      <c r="U2159" s="210"/>
      <c r="V2159" s="210"/>
      <c r="W2159" s="210"/>
      <c r="X2159" s="210"/>
      <c r="Y2159" s="210"/>
      <c r="Z2159" s="210"/>
      <c r="AA2159" s="210"/>
      <c r="AB2159" s="210"/>
      <c r="AC2159" s="214">
        <v>675</v>
      </c>
      <c r="AD2159" s="214"/>
    </row>
    <row r="2160" spans="1:30">
      <c r="C2160" s="63" t="s">
        <v>1</v>
      </c>
      <c r="G2160" s="63" t="s">
        <v>1</v>
      </c>
      <c r="K2160" s="63" t="s">
        <v>1</v>
      </c>
      <c r="O2160" s="210" t="s">
        <v>1800</v>
      </c>
      <c r="P2160" s="210"/>
      <c r="Q2160" s="210"/>
      <c r="R2160" s="210"/>
      <c r="S2160" s="210"/>
      <c r="T2160" s="210"/>
      <c r="U2160" s="210"/>
      <c r="V2160" s="210"/>
      <c r="W2160" s="210"/>
      <c r="X2160" s="210"/>
      <c r="Y2160" s="210"/>
      <c r="Z2160" s="210"/>
      <c r="AA2160" s="210"/>
      <c r="AB2160" s="210"/>
      <c r="AC2160" s="214">
        <v>750</v>
      </c>
      <c r="AD2160" s="214"/>
    </row>
    <row r="2161" spans="2:30">
      <c r="B2161" s="197" t="s">
        <v>1801</v>
      </c>
      <c r="C2161" s="197"/>
      <c r="D2161" s="197"/>
      <c r="F2161" s="197" t="s">
        <v>214</v>
      </c>
      <c r="G2161" s="197"/>
      <c r="H2161" s="197"/>
      <c r="I2161" s="197"/>
      <c r="J2161" s="197" t="s">
        <v>1802</v>
      </c>
      <c r="K2161" s="197"/>
      <c r="L2161" s="197"/>
      <c r="N2161" s="197" t="s">
        <v>1803</v>
      </c>
      <c r="O2161" s="197"/>
      <c r="P2161" s="197"/>
      <c r="Q2161" s="197"/>
      <c r="R2161" s="197"/>
      <c r="S2161" s="197"/>
      <c r="T2161" s="197"/>
      <c r="U2161" s="197"/>
      <c r="V2161" s="197"/>
      <c r="W2161" s="197"/>
      <c r="X2161" s="197"/>
      <c r="Y2161" s="197"/>
      <c r="Z2161" s="197"/>
      <c r="AA2161" s="197"/>
      <c r="AC2161" s="209">
        <v>279.92</v>
      </c>
      <c r="AD2161" s="209"/>
    </row>
    <row r="2162" spans="2:30">
      <c r="C2162" s="63" t="s">
        <v>1</v>
      </c>
      <c r="G2162" s="63" t="s">
        <v>1</v>
      </c>
      <c r="K2162" s="63" t="s">
        <v>1</v>
      </c>
      <c r="O2162" s="210" t="s">
        <v>1804</v>
      </c>
      <c r="P2162" s="210"/>
      <c r="Q2162" s="210"/>
      <c r="R2162" s="210"/>
      <c r="S2162" s="210"/>
      <c r="T2162" s="210"/>
      <c r="U2162" s="210"/>
      <c r="V2162" s="210"/>
      <c r="W2162" s="210"/>
      <c r="X2162" s="210"/>
      <c r="Y2162" s="210"/>
      <c r="Z2162" s="210"/>
      <c r="AA2162" s="210"/>
      <c r="AB2162" s="210"/>
      <c r="AC2162" s="214">
        <v>69.239999999999995</v>
      </c>
      <c r="AD2162" s="214"/>
    </row>
    <row r="2163" spans="2:30">
      <c r="C2163" s="63" t="s">
        <v>1</v>
      </c>
      <c r="G2163" s="63" t="s">
        <v>1</v>
      </c>
      <c r="K2163" s="63" t="s">
        <v>1</v>
      </c>
      <c r="O2163" s="210" t="s">
        <v>1804</v>
      </c>
      <c r="P2163" s="210"/>
      <c r="Q2163" s="210"/>
      <c r="R2163" s="210"/>
      <c r="S2163" s="210"/>
      <c r="T2163" s="210"/>
      <c r="U2163" s="210"/>
      <c r="V2163" s="210"/>
      <c r="W2163" s="210"/>
      <c r="X2163" s="210"/>
      <c r="Y2163" s="210"/>
      <c r="Z2163" s="210"/>
      <c r="AA2163" s="210"/>
      <c r="AB2163" s="210"/>
      <c r="AC2163" s="214">
        <v>72.2</v>
      </c>
      <c r="AD2163" s="214"/>
    </row>
    <row r="2164" spans="2:30">
      <c r="C2164" s="63" t="s">
        <v>1</v>
      </c>
      <c r="G2164" s="63" t="s">
        <v>1</v>
      </c>
      <c r="K2164" s="63" t="s">
        <v>1</v>
      </c>
      <c r="O2164" s="210" t="s">
        <v>1804</v>
      </c>
      <c r="P2164" s="210"/>
      <c r="Q2164" s="210"/>
      <c r="R2164" s="210"/>
      <c r="S2164" s="210"/>
      <c r="T2164" s="210"/>
      <c r="U2164" s="210"/>
      <c r="V2164" s="210"/>
      <c r="W2164" s="210"/>
      <c r="X2164" s="210"/>
      <c r="Y2164" s="210"/>
      <c r="Z2164" s="210"/>
      <c r="AA2164" s="210"/>
      <c r="AB2164" s="210"/>
      <c r="AC2164" s="214">
        <v>69.239999999999995</v>
      </c>
      <c r="AD2164" s="214"/>
    </row>
    <row r="2165" spans="2:30">
      <c r="C2165" s="63" t="s">
        <v>1</v>
      </c>
      <c r="G2165" s="63" t="s">
        <v>1</v>
      </c>
      <c r="K2165" s="63" t="s">
        <v>1</v>
      </c>
      <c r="O2165" s="210" t="s">
        <v>1804</v>
      </c>
      <c r="P2165" s="210"/>
      <c r="Q2165" s="210"/>
      <c r="R2165" s="210"/>
      <c r="S2165" s="210"/>
      <c r="T2165" s="210"/>
      <c r="U2165" s="210"/>
      <c r="V2165" s="210"/>
      <c r="W2165" s="210"/>
      <c r="X2165" s="210"/>
      <c r="Y2165" s="210"/>
      <c r="Z2165" s="210"/>
      <c r="AA2165" s="210"/>
      <c r="AB2165" s="210"/>
      <c r="AC2165" s="214">
        <v>69.239999999999995</v>
      </c>
      <c r="AD2165" s="214"/>
    </row>
    <row r="2166" spans="2:30">
      <c r="B2166" s="197" t="s">
        <v>1805</v>
      </c>
      <c r="C2166" s="197"/>
      <c r="D2166" s="197"/>
      <c r="F2166" s="197" t="s">
        <v>214</v>
      </c>
      <c r="G2166" s="197"/>
      <c r="H2166" s="197"/>
      <c r="I2166" s="197"/>
      <c r="J2166" s="197" t="s">
        <v>1806</v>
      </c>
      <c r="K2166" s="197"/>
      <c r="L2166" s="197"/>
      <c r="N2166" s="197" t="s">
        <v>1807</v>
      </c>
      <c r="O2166" s="197"/>
      <c r="P2166" s="197"/>
      <c r="Q2166" s="197"/>
      <c r="R2166" s="197"/>
      <c r="S2166" s="197"/>
      <c r="T2166" s="197"/>
      <c r="U2166" s="197"/>
      <c r="V2166" s="197"/>
      <c r="W2166" s="197"/>
      <c r="X2166" s="197"/>
      <c r="Y2166" s="197"/>
      <c r="Z2166" s="197"/>
      <c r="AA2166" s="197"/>
      <c r="AC2166" s="209">
        <v>936</v>
      </c>
      <c r="AD2166" s="209"/>
    </row>
    <row r="2167" spans="2:30">
      <c r="C2167" s="63" t="s">
        <v>1</v>
      </c>
      <c r="G2167" s="63" t="s">
        <v>1</v>
      </c>
      <c r="K2167" s="63" t="s">
        <v>1</v>
      </c>
      <c r="O2167" s="210" t="s">
        <v>1808</v>
      </c>
      <c r="P2167" s="210"/>
      <c r="Q2167" s="210"/>
      <c r="R2167" s="210"/>
      <c r="S2167" s="210"/>
      <c r="T2167" s="210"/>
      <c r="U2167" s="210"/>
      <c r="V2167" s="210"/>
      <c r="W2167" s="210"/>
      <c r="X2167" s="210"/>
      <c r="Y2167" s="210"/>
      <c r="Z2167" s="210"/>
      <c r="AA2167" s="210"/>
      <c r="AB2167" s="210"/>
      <c r="AC2167" s="214">
        <v>438</v>
      </c>
      <c r="AD2167" s="214"/>
    </row>
    <row r="2168" spans="2:30">
      <c r="C2168" s="63" t="s">
        <v>1</v>
      </c>
      <c r="G2168" s="63" t="s">
        <v>1</v>
      </c>
      <c r="K2168" s="63" t="s">
        <v>1</v>
      </c>
      <c r="O2168" s="210" t="s">
        <v>1808</v>
      </c>
      <c r="P2168" s="210"/>
      <c r="Q2168" s="210"/>
      <c r="R2168" s="210"/>
      <c r="S2168" s="210"/>
      <c r="T2168" s="210"/>
      <c r="U2168" s="210"/>
      <c r="V2168" s="210"/>
      <c r="W2168" s="210"/>
      <c r="X2168" s="210"/>
      <c r="Y2168" s="210"/>
      <c r="Z2168" s="210"/>
      <c r="AA2168" s="210"/>
      <c r="AB2168" s="210"/>
      <c r="AC2168" s="214">
        <v>249</v>
      </c>
      <c r="AD2168" s="214"/>
    </row>
    <row r="2169" spans="2:30">
      <c r="C2169" s="63" t="s">
        <v>1</v>
      </c>
      <c r="G2169" s="63" t="s">
        <v>1</v>
      </c>
      <c r="K2169" s="63" t="s">
        <v>1</v>
      </c>
      <c r="O2169" s="210" t="s">
        <v>1808</v>
      </c>
      <c r="P2169" s="210"/>
      <c r="Q2169" s="210"/>
      <c r="R2169" s="210"/>
      <c r="S2169" s="210"/>
      <c r="T2169" s="210"/>
      <c r="U2169" s="210"/>
      <c r="V2169" s="210"/>
      <c r="W2169" s="210"/>
      <c r="X2169" s="210"/>
      <c r="Y2169" s="210"/>
      <c r="Z2169" s="210"/>
      <c r="AA2169" s="210"/>
      <c r="AB2169" s="210"/>
      <c r="AC2169" s="214">
        <v>249</v>
      </c>
      <c r="AD2169" s="214"/>
    </row>
    <row r="2170" spans="2:30">
      <c r="B2170" s="197" t="s">
        <v>1809</v>
      </c>
      <c r="C2170" s="197"/>
      <c r="D2170" s="197"/>
      <c r="F2170" s="197" t="s">
        <v>214</v>
      </c>
      <c r="G2170" s="197"/>
      <c r="H2170" s="197"/>
      <c r="I2170" s="197"/>
      <c r="J2170" s="197" t="s">
        <v>1810</v>
      </c>
      <c r="K2170" s="197"/>
      <c r="L2170" s="197"/>
      <c r="N2170" s="197" t="s">
        <v>1811</v>
      </c>
      <c r="O2170" s="197"/>
      <c r="P2170" s="197"/>
      <c r="Q2170" s="197"/>
      <c r="R2170" s="197"/>
      <c r="S2170" s="197"/>
      <c r="T2170" s="197"/>
      <c r="U2170" s="197"/>
      <c r="V2170" s="197"/>
      <c r="W2170" s="197"/>
      <c r="X2170" s="197"/>
      <c r="Y2170" s="197"/>
      <c r="Z2170" s="197"/>
      <c r="AA2170" s="197"/>
      <c r="AC2170" s="209">
        <v>3779.11</v>
      </c>
      <c r="AD2170" s="209"/>
    </row>
    <row r="2171" spans="2:30">
      <c r="C2171" s="63" t="s">
        <v>1</v>
      </c>
      <c r="G2171" s="63" t="s">
        <v>1</v>
      </c>
      <c r="K2171" s="63" t="s">
        <v>1</v>
      </c>
      <c r="O2171" s="210" t="s">
        <v>1812</v>
      </c>
      <c r="P2171" s="210"/>
      <c r="Q2171" s="210"/>
      <c r="R2171" s="210"/>
      <c r="S2171" s="210"/>
      <c r="T2171" s="210"/>
      <c r="U2171" s="210"/>
      <c r="V2171" s="210"/>
      <c r="W2171" s="210"/>
      <c r="X2171" s="210"/>
      <c r="Y2171" s="210"/>
      <c r="Z2171" s="210"/>
      <c r="AA2171" s="210"/>
      <c r="AB2171" s="210"/>
    </row>
    <row r="2172" spans="2:30">
      <c r="B2172" s="197" t="s">
        <v>966</v>
      </c>
      <c r="C2172" s="197"/>
      <c r="D2172" s="197"/>
      <c r="F2172" s="197" t="s">
        <v>214</v>
      </c>
      <c r="G2172" s="197"/>
      <c r="H2172" s="197"/>
      <c r="I2172" s="197"/>
      <c r="J2172" s="197" t="s">
        <v>967</v>
      </c>
      <c r="K2172" s="197"/>
      <c r="L2172" s="197"/>
      <c r="N2172" s="197" t="s">
        <v>968</v>
      </c>
      <c r="O2172" s="197"/>
      <c r="P2172" s="197"/>
      <c r="Q2172" s="197"/>
      <c r="R2172" s="197"/>
      <c r="S2172" s="197"/>
      <c r="T2172" s="197"/>
      <c r="U2172" s="197"/>
      <c r="V2172" s="197"/>
      <c r="W2172" s="197"/>
      <c r="X2172" s="197"/>
      <c r="Y2172" s="197"/>
      <c r="Z2172" s="197"/>
      <c r="AA2172" s="197"/>
      <c r="AC2172" s="209">
        <v>1757.39</v>
      </c>
      <c r="AD2172" s="209"/>
    </row>
    <row r="2173" spans="2:30">
      <c r="C2173" s="63" t="s">
        <v>1</v>
      </c>
      <c r="G2173" s="63" t="s">
        <v>1</v>
      </c>
      <c r="K2173" s="63" t="s">
        <v>1</v>
      </c>
      <c r="O2173" s="210" t="s">
        <v>1813</v>
      </c>
      <c r="P2173" s="210"/>
      <c r="Q2173" s="210"/>
      <c r="R2173" s="210"/>
      <c r="S2173" s="210"/>
      <c r="T2173" s="210"/>
      <c r="U2173" s="210"/>
      <c r="V2173" s="210"/>
      <c r="W2173" s="210"/>
      <c r="X2173" s="210"/>
      <c r="Y2173" s="210"/>
      <c r="Z2173" s="210"/>
      <c r="AA2173" s="210"/>
      <c r="AB2173" s="210"/>
      <c r="AC2173" s="214">
        <v>253.31</v>
      </c>
      <c r="AD2173" s="214"/>
    </row>
    <row r="2174" spans="2:30">
      <c r="C2174" s="63" t="s">
        <v>1</v>
      </c>
      <c r="G2174" s="63" t="s">
        <v>1</v>
      </c>
      <c r="K2174" s="63" t="s">
        <v>1</v>
      </c>
      <c r="O2174" s="210" t="s">
        <v>1813</v>
      </c>
      <c r="P2174" s="210"/>
      <c r="Q2174" s="210"/>
      <c r="R2174" s="210"/>
      <c r="S2174" s="210"/>
      <c r="T2174" s="210"/>
      <c r="U2174" s="210"/>
      <c r="V2174" s="210"/>
      <c r="W2174" s="210"/>
      <c r="X2174" s="210"/>
      <c r="Y2174" s="210"/>
      <c r="Z2174" s="210"/>
      <c r="AA2174" s="210"/>
      <c r="AB2174" s="210"/>
      <c r="AC2174" s="214">
        <v>234.17</v>
      </c>
      <c r="AD2174" s="214"/>
    </row>
    <row r="2175" spans="2:30">
      <c r="C2175" s="63" t="s">
        <v>1</v>
      </c>
      <c r="G2175" s="63" t="s">
        <v>1</v>
      </c>
      <c r="K2175" s="63" t="s">
        <v>1</v>
      </c>
      <c r="O2175" s="210" t="s">
        <v>1813</v>
      </c>
      <c r="P2175" s="210"/>
      <c r="Q2175" s="210"/>
      <c r="R2175" s="210"/>
      <c r="S2175" s="210"/>
      <c r="T2175" s="210"/>
      <c r="U2175" s="210"/>
      <c r="V2175" s="210"/>
      <c r="W2175" s="210"/>
      <c r="X2175" s="210"/>
      <c r="Y2175" s="210"/>
      <c r="Z2175" s="210"/>
      <c r="AA2175" s="210"/>
      <c r="AB2175" s="210"/>
      <c r="AC2175" s="214">
        <v>562.9</v>
      </c>
      <c r="AD2175" s="214"/>
    </row>
    <row r="2176" spans="2:30">
      <c r="C2176" s="63" t="s">
        <v>1</v>
      </c>
      <c r="G2176" s="63" t="s">
        <v>1</v>
      </c>
      <c r="K2176" s="63" t="s">
        <v>1</v>
      </c>
      <c r="O2176" s="210" t="s">
        <v>1813</v>
      </c>
      <c r="P2176" s="210"/>
      <c r="Q2176" s="210"/>
      <c r="R2176" s="210"/>
      <c r="S2176" s="210"/>
      <c r="T2176" s="210"/>
      <c r="U2176" s="210"/>
      <c r="V2176" s="210"/>
      <c r="W2176" s="210"/>
      <c r="X2176" s="210"/>
      <c r="Y2176" s="210"/>
      <c r="Z2176" s="210"/>
      <c r="AA2176" s="210"/>
      <c r="AB2176" s="210"/>
      <c r="AC2176" s="214">
        <v>168.87</v>
      </c>
      <c r="AD2176" s="214"/>
    </row>
    <row r="2177" spans="2:30">
      <c r="C2177" s="63" t="s">
        <v>1</v>
      </c>
      <c r="G2177" s="63" t="s">
        <v>1</v>
      </c>
      <c r="K2177" s="63" t="s">
        <v>1</v>
      </c>
      <c r="O2177" s="210" t="s">
        <v>1813</v>
      </c>
      <c r="P2177" s="210"/>
      <c r="Q2177" s="210"/>
      <c r="R2177" s="210"/>
      <c r="S2177" s="210"/>
      <c r="T2177" s="210"/>
      <c r="U2177" s="210"/>
      <c r="V2177" s="210"/>
      <c r="W2177" s="210"/>
      <c r="X2177" s="210"/>
      <c r="Y2177" s="210"/>
      <c r="Z2177" s="210"/>
      <c r="AA2177" s="210"/>
      <c r="AB2177" s="210"/>
      <c r="AC2177" s="214">
        <v>112.58</v>
      </c>
      <c r="AD2177" s="214"/>
    </row>
    <row r="2178" spans="2:30">
      <c r="C2178" s="63" t="s">
        <v>1</v>
      </c>
      <c r="G2178" s="63" t="s">
        <v>1</v>
      </c>
      <c r="K2178" s="63" t="s">
        <v>1</v>
      </c>
      <c r="O2178" s="210" t="s">
        <v>1813</v>
      </c>
      <c r="P2178" s="210"/>
      <c r="Q2178" s="210"/>
      <c r="R2178" s="210"/>
      <c r="S2178" s="210"/>
      <c r="T2178" s="210"/>
      <c r="U2178" s="210"/>
      <c r="V2178" s="210"/>
      <c r="W2178" s="210"/>
      <c r="X2178" s="210"/>
      <c r="Y2178" s="210"/>
      <c r="Z2178" s="210"/>
      <c r="AA2178" s="210"/>
      <c r="AB2178" s="210"/>
      <c r="AC2178" s="214">
        <v>168.87</v>
      </c>
      <c r="AD2178" s="214"/>
    </row>
    <row r="2179" spans="2:30">
      <c r="C2179" s="63" t="s">
        <v>1</v>
      </c>
      <c r="G2179" s="63" t="s">
        <v>1</v>
      </c>
      <c r="K2179" s="63" t="s">
        <v>1</v>
      </c>
      <c r="O2179" s="210" t="s">
        <v>1813</v>
      </c>
      <c r="P2179" s="210"/>
      <c r="Q2179" s="210"/>
      <c r="R2179" s="210"/>
      <c r="S2179" s="210"/>
      <c r="T2179" s="210"/>
      <c r="U2179" s="210"/>
      <c r="V2179" s="210"/>
      <c r="W2179" s="210"/>
      <c r="X2179" s="210"/>
      <c r="Y2179" s="210"/>
      <c r="Z2179" s="210"/>
      <c r="AA2179" s="210"/>
      <c r="AB2179" s="210"/>
      <c r="AC2179" s="214">
        <v>168.87</v>
      </c>
      <c r="AD2179" s="214"/>
    </row>
    <row r="2180" spans="2:30">
      <c r="C2180" s="63" t="s">
        <v>1</v>
      </c>
      <c r="G2180" s="63" t="s">
        <v>1</v>
      </c>
      <c r="K2180" s="63" t="s">
        <v>1</v>
      </c>
      <c r="O2180" s="210" t="s">
        <v>1814</v>
      </c>
      <c r="P2180" s="210"/>
      <c r="Q2180" s="210"/>
      <c r="R2180" s="210"/>
      <c r="S2180" s="210"/>
      <c r="T2180" s="210"/>
      <c r="U2180" s="210"/>
      <c r="V2180" s="210"/>
      <c r="W2180" s="210"/>
      <c r="X2180" s="210"/>
      <c r="Y2180" s="210"/>
      <c r="Z2180" s="210"/>
      <c r="AA2180" s="210"/>
      <c r="AB2180" s="210"/>
      <c r="AC2180" s="214">
        <v>87.82</v>
      </c>
      <c r="AD2180" s="214"/>
    </row>
    <row r="2181" spans="2:30">
      <c r="B2181" s="197" t="s">
        <v>1815</v>
      </c>
      <c r="C2181" s="197"/>
      <c r="D2181" s="197"/>
      <c r="F2181" s="197" t="s">
        <v>302</v>
      </c>
      <c r="G2181" s="197"/>
      <c r="H2181" s="197"/>
      <c r="I2181" s="197"/>
      <c r="J2181" s="197" t="s">
        <v>1816</v>
      </c>
      <c r="K2181" s="197"/>
      <c r="L2181" s="197"/>
      <c r="N2181" s="197" t="s">
        <v>1817</v>
      </c>
      <c r="O2181" s="197"/>
      <c r="P2181" s="197"/>
      <c r="Q2181" s="197"/>
      <c r="R2181" s="197"/>
      <c r="S2181" s="197"/>
      <c r="T2181" s="197"/>
      <c r="U2181" s="197"/>
      <c r="V2181" s="197"/>
      <c r="W2181" s="197"/>
      <c r="X2181" s="197"/>
      <c r="Y2181" s="197"/>
      <c r="Z2181" s="197"/>
      <c r="AA2181" s="197"/>
      <c r="AC2181" s="209">
        <v>1714.28</v>
      </c>
      <c r="AD2181" s="209"/>
    </row>
    <row r="2182" spans="2:30">
      <c r="C2182" s="63" t="s">
        <v>1</v>
      </c>
      <c r="G2182" s="63" t="s">
        <v>1</v>
      </c>
      <c r="K2182" s="63" t="s">
        <v>1</v>
      </c>
      <c r="O2182" s="210" t="s">
        <v>1818</v>
      </c>
      <c r="P2182" s="210"/>
      <c r="Q2182" s="210"/>
      <c r="R2182" s="210"/>
      <c r="S2182" s="210"/>
      <c r="T2182" s="210"/>
      <c r="U2182" s="210"/>
      <c r="V2182" s="210"/>
      <c r="W2182" s="210"/>
      <c r="X2182" s="210"/>
      <c r="Y2182" s="210"/>
      <c r="Z2182" s="210"/>
      <c r="AA2182" s="210"/>
      <c r="AB2182" s="210"/>
      <c r="AC2182" s="214">
        <v>1039.3399999999999</v>
      </c>
      <c r="AD2182" s="214"/>
    </row>
    <row r="2183" spans="2:30">
      <c r="C2183" s="63" t="s">
        <v>1</v>
      </c>
      <c r="G2183" s="63" t="s">
        <v>1</v>
      </c>
      <c r="K2183" s="63" t="s">
        <v>1</v>
      </c>
      <c r="O2183" s="210" t="s">
        <v>1819</v>
      </c>
      <c r="P2183" s="210"/>
      <c r="Q2183" s="210"/>
      <c r="R2183" s="210"/>
      <c r="S2183" s="210"/>
      <c r="T2183" s="210"/>
      <c r="U2183" s="210"/>
      <c r="V2183" s="210"/>
      <c r="W2183" s="210"/>
      <c r="X2183" s="210"/>
      <c r="Y2183" s="210"/>
      <c r="Z2183" s="210"/>
      <c r="AA2183" s="210"/>
      <c r="AB2183" s="210"/>
      <c r="AC2183" s="214">
        <v>674.94</v>
      </c>
      <c r="AD2183" s="214"/>
    </row>
    <row r="2184" spans="2:30">
      <c r="B2184" s="197" t="s">
        <v>1820</v>
      </c>
      <c r="C2184" s="197"/>
      <c r="D2184" s="197"/>
      <c r="F2184" s="197" t="s">
        <v>302</v>
      </c>
      <c r="G2184" s="197"/>
      <c r="H2184" s="197"/>
      <c r="I2184" s="197"/>
      <c r="J2184" s="197" t="s">
        <v>936</v>
      </c>
      <c r="K2184" s="197"/>
      <c r="L2184" s="197"/>
      <c r="N2184" s="197" t="s">
        <v>937</v>
      </c>
      <c r="O2184" s="197"/>
      <c r="P2184" s="197"/>
      <c r="Q2184" s="197"/>
      <c r="R2184" s="197"/>
      <c r="S2184" s="197"/>
      <c r="T2184" s="197"/>
      <c r="U2184" s="197"/>
      <c r="V2184" s="197"/>
      <c r="W2184" s="197"/>
      <c r="X2184" s="197"/>
      <c r="Y2184" s="197"/>
      <c r="Z2184" s="197"/>
      <c r="AA2184" s="197"/>
      <c r="AC2184" s="209">
        <v>143.25</v>
      </c>
      <c r="AD2184" s="209"/>
    </row>
    <row r="2185" spans="2:30">
      <c r="C2185" s="63" t="s">
        <v>1</v>
      </c>
      <c r="G2185" s="63" t="s">
        <v>1</v>
      </c>
      <c r="K2185" s="63" t="s">
        <v>1</v>
      </c>
      <c r="O2185" s="210" t="s">
        <v>1821</v>
      </c>
      <c r="P2185" s="210"/>
      <c r="Q2185" s="210"/>
      <c r="R2185" s="210"/>
      <c r="S2185" s="210"/>
      <c r="T2185" s="210"/>
      <c r="U2185" s="210"/>
      <c r="V2185" s="210"/>
      <c r="W2185" s="210"/>
      <c r="X2185" s="210"/>
      <c r="Y2185" s="210"/>
      <c r="Z2185" s="210"/>
      <c r="AA2185" s="210"/>
      <c r="AB2185" s="210"/>
      <c r="AC2185" s="214">
        <v>23.52</v>
      </c>
      <c r="AD2185" s="214"/>
    </row>
    <row r="2186" spans="2:30">
      <c r="C2186" s="63" t="s">
        <v>1</v>
      </c>
      <c r="G2186" s="63" t="s">
        <v>1</v>
      </c>
      <c r="K2186" s="63" t="s">
        <v>1</v>
      </c>
      <c r="O2186" s="210" t="s">
        <v>1822</v>
      </c>
      <c r="P2186" s="210"/>
      <c r="Q2186" s="210"/>
      <c r="R2186" s="210"/>
      <c r="S2186" s="210"/>
      <c r="T2186" s="210"/>
      <c r="U2186" s="210"/>
      <c r="V2186" s="210"/>
      <c r="W2186" s="210"/>
      <c r="X2186" s="210"/>
      <c r="Y2186" s="210"/>
      <c r="Z2186" s="210"/>
      <c r="AA2186" s="210"/>
      <c r="AB2186" s="210"/>
      <c r="AC2186" s="214">
        <v>25.47</v>
      </c>
      <c r="AD2186" s="214"/>
    </row>
    <row r="2187" spans="2:30">
      <c r="C2187" s="63" t="s">
        <v>1</v>
      </c>
      <c r="G2187" s="63" t="s">
        <v>1</v>
      </c>
      <c r="K2187" s="63" t="s">
        <v>1</v>
      </c>
      <c r="O2187" s="210" t="s">
        <v>1823</v>
      </c>
      <c r="P2187" s="210"/>
      <c r="Q2187" s="210"/>
      <c r="R2187" s="210"/>
      <c r="S2187" s="210"/>
      <c r="T2187" s="210"/>
      <c r="U2187" s="210"/>
      <c r="V2187" s="210"/>
      <c r="W2187" s="210"/>
      <c r="X2187" s="210"/>
      <c r="Y2187" s="210"/>
      <c r="Z2187" s="210"/>
      <c r="AA2187" s="210"/>
      <c r="AB2187" s="210"/>
      <c r="AC2187" s="214">
        <v>94.26</v>
      </c>
      <c r="AD2187" s="214"/>
    </row>
    <row r="2188" spans="2:30">
      <c r="B2188" s="197" t="s">
        <v>1824</v>
      </c>
      <c r="C2188" s="197"/>
      <c r="D2188" s="197"/>
      <c r="F2188" s="197" t="s">
        <v>302</v>
      </c>
      <c r="G2188" s="197"/>
      <c r="H2188" s="197"/>
      <c r="I2188" s="197"/>
      <c r="J2188" s="197" t="s">
        <v>1825</v>
      </c>
      <c r="K2188" s="197"/>
      <c r="L2188" s="197"/>
      <c r="N2188" s="197" t="s">
        <v>1826</v>
      </c>
      <c r="O2188" s="197"/>
      <c r="P2188" s="197"/>
      <c r="Q2188" s="197"/>
      <c r="R2188" s="197"/>
      <c r="S2188" s="197"/>
      <c r="T2188" s="197"/>
      <c r="U2188" s="197"/>
      <c r="V2188" s="197"/>
      <c r="W2188" s="197"/>
      <c r="X2188" s="197"/>
      <c r="Y2188" s="197"/>
      <c r="Z2188" s="197"/>
      <c r="AA2188" s="197"/>
      <c r="AC2188" s="209">
        <v>5537.77</v>
      </c>
      <c r="AD2188" s="209"/>
    </row>
    <row r="2189" spans="2:30">
      <c r="C2189" s="63" t="s">
        <v>1</v>
      </c>
      <c r="G2189" s="63" t="s">
        <v>1</v>
      </c>
      <c r="K2189" s="63" t="s">
        <v>1</v>
      </c>
      <c r="O2189" s="210" t="s">
        <v>1827</v>
      </c>
      <c r="P2189" s="210"/>
      <c r="Q2189" s="210"/>
      <c r="R2189" s="210"/>
      <c r="S2189" s="210"/>
      <c r="T2189" s="210"/>
      <c r="U2189" s="210"/>
      <c r="V2189" s="210"/>
      <c r="W2189" s="210"/>
      <c r="X2189" s="210"/>
      <c r="Y2189" s="210"/>
      <c r="Z2189" s="210"/>
      <c r="AA2189" s="210"/>
      <c r="AB2189" s="210"/>
    </row>
    <row r="2190" spans="2:30">
      <c r="B2190" s="197" t="s">
        <v>1828</v>
      </c>
      <c r="C2190" s="197"/>
      <c r="D2190" s="197"/>
      <c r="F2190" s="197" t="s">
        <v>302</v>
      </c>
      <c r="G2190" s="197"/>
      <c r="H2190" s="197"/>
      <c r="I2190" s="197"/>
      <c r="J2190" s="197" t="s">
        <v>1000</v>
      </c>
      <c r="K2190" s="197"/>
      <c r="L2190" s="197"/>
      <c r="N2190" s="197" t="s">
        <v>1001</v>
      </c>
      <c r="O2190" s="197"/>
      <c r="P2190" s="197"/>
      <c r="Q2190" s="197"/>
      <c r="R2190" s="197"/>
      <c r="S2190" s="197"/>
      <c r="T2190" s="197"/>
      <c r="U2190" s="197"/>
      <c r="V2190" s="197"/>
      <c r="W2190" s="197"/>
      <c r="X2190" s="197"/>
      <c r="Y2190" s="197"/>
      <c r="Z2190" s="197"/>
      <c r="AA2190" s="197"/>
      <c r="AC2190" s="209">
        <v>11865.86</v>
      </c>
      <c r="AD2190" s="209"/>
    </row>
    <row r="2191" spans="2:30">
      <c r="C2191" s="63" t="s">
        <v>1</v>
      </c>
      <c r="G2191" s="63" t="s">
        <v>1</v>
      </c>
      <c r="K2191" s="63" t="s">
        <v>1</v>
      </c>
      <c r="O2191" s="210" t="s">
        <v>1829</v>
      </c>
      <c r="P2191" s="210"/>
      <c r="Q2191" s="210"/>
      <c r="R2191" s="210"/>
      <c r="S2191" s="210"/>
      <c r="T2191" s="210"/>
      <c r="U2191" s="210"/>
      <c r="V2191" s="210"/>
      <c r="W2191" s="210"/>
      <c r="X2191" s="210"/>
      <c r="Y2191" s="210"/>
      <c r="Z2191" s="210"/>
      <c r="AA2191" s="210"/>
      <c r="AB2191" s="210"/>
      <c r="AC2191" s="214">
        <v>8715.86</v>
      </c>
      <c r="AD2191" s="214"/>
    </row>
    <row r="2192" spans="2:30">
      <c r="C2192" s="63" t="s">
        <v>1</v>
      </c>
      <c r="G2192" s="63" t="s">
        <v>1</v>
      </c>
      <c r="K2192" s="63" t="s">
        <v>1</v>
      </c>
      <c r="O2192" s="210" t="s">
        <v>1830</v>
      </c>
      <c r="P2192" s="210"/>
      <c r="Q2192" s="210"/>
      <c r="R2192" s="210"/>
      <c r="S2192" s="210"/>
      <c r="T2192" s="210"/>
      <c r="U2192" s="210"/>
      <c r="V2192" s="210"/>
      <c r="W2192" s="210"/>
      <c r="X2192" s="210"/>
      <c r="Y2192" s="210"/>
      <c r="Z2192" s="210"/>
      <c r="AA2192" s="210"/>
      <c r="AB2192" s="210"/>
      <c r="AC2192" s="214">
        <v>3150</v>
      </c>
      <c r="AD2192" s="214"/>
    </row>
    <row r="2193" spans="1:30">
      <c r="B2193" s="197" t="s">
        <v>345</v>
      </c>
      <c r="C2193" s="197"/>
      <c r="D2193" s="197"/>
      <c r="F2193" s="197" t="s">
        <v>302</v>
      </c>
      <c r="G2193" s="197"/>
      <c r="H2193" s="197"/>
      <c r="I2193" s="197"/>
      <c r="J2193" s="197" t="s">
        <v>99</v>
      </c>
      <c r="K2193" s="197"/>
      <c r="L2193" s="197"/>
      <c r="N2193" s="197" t="s">
        <v>100</v>
      </c>
      <c r="O2193" s="197"/>
      <c r="P2193" s="197"/>
      <c r="Q2193" s="197"/>
      <c r="R2193" s="197"/>
      <c r="S2193" s="197"/>
      <c r="T2193" s="197"/>
      <c r="U2193" s="197"/>
      <c r="V2193" s="197"/>
      <c r="W2193" s="197"/>
      <c r="X2193" s="197"/>
      <c r="Y2193" s="197"/>
      <c r="Z2193" s="197"/>
      <c r="AA2193" s="197"/>
      <c r="AC2193" s="209">
        <v>138.13999999999999</v>
      </c>
      <c r="AD2193" s="209"/>
    </row>
    <row r="2194" spans="1:30">
      <c r="C2194" s="63" t="s">
        <v>1</v>
      </c>
      <c r="G2194" s="63" t="s">
        <v>1</v>
      </c>
      <c r="K2194" s="63" t="s">
        <v>1</v>
      </c>
      <c r="O2194" s="210" t="s">
        <v>1831</v>
      </c>
      <c r="P2194" s="210"/>
      <c r="Q2194" s="210"/>
      <c r="R2194" s="210"/>
      <c r="S2194" s="210"/>
      <c r="T2194" s="210"/>
      <c r="U2194" s="210"/>
      <c r="V2194" s="210"/>
      <c r="W2194" s="210"/>
      <c r="X2194" s="210"/>
      <c r="Y2194" s="210"/>
      <c r="Z2194" s="210"/>
      <c r="AA2194" s="210"/>
      <c r="AB2194" s="210"/>
      <c r="AC2194" s="214">
        <v>43.22</v>
      </c>
      <c r="AD2194" s="214"/>
    </row>
    <row r="2195" spans="1:30">
      <c r="C2195" s="63" t="s">
        <v>1</v>
      </c>
      <c r="G2195" s="63" t="s">
        <v>1</v>
      </c>
      <c r="K2195" s="63" t="s">
        <v>1</v>
      </c>
      <c r="O2195" s="210" t="s">
        <v>1832</v>
      </c>
      <c r="P2195" s="210"/>
      <c r="Q2195" s="210"/>
      <c r="R2195" s="210"/>
      <c r="S2195" s="210"/>
      <c r="T2195" s="210"/>
      <c r="U2195" s="210"/>
      <c r="V2195" s="210"/>
      <c r="W2195" s="210"/>
      <c r="X2195" s="210"/>
      <c r="Y2195" s="210"/>
      <c r="Z2195" s="210"/>
      <c r="AA2195" s="210"/>
      <c r="AB2195" s="210"/>
      <c r="AC2195" s="214">
        <v>94.92</v>
      </c>
      <c r="AD2195" s="214"/>
    </row>
    <row r="2196" spans="1:30">
      <c r="B2196" s="197" t="s">
        <v>1833</v>
      </c>
      <c r="C2196" s="197"/>
      <c r="D2196" s="197"/>
      <c r="F2196" s="197" t="s">
        <v>302</v>
      </c>
      <c r="G2196" s="197"/>
      <c r="H2196" s="197"/>
      <c r="I2196" s="197"/>
      <c r="J2196" s="197" t="s">
        <v>954</v>
      </c>
      <c r="K2196" s="197"/>
      <c r="L2196" s="197"/>
      <c r="N2196" s="197" t="s">
        <v>955</v>
      </c>
      <c r="O2196" s="197"/>
      <c r="P2196" s="197"/>
      <c r="Q2196" s="197"/>
      <c r="R2196" s="197"/>
      <c r="S2196" s="197"/>
      <c r="T2196" s="197"/>
      <c r="U2196" s="197"/>
      <c r="V2196" s="197"/>
      <c r="W2196" s="197"/>
      <c r="X2196" s="197"/>
      <c r="Y2196" s="197"/>
      <c r="Z2196" s="197"/>
      <c r="AA2196" s="197"/>
      <c r="AC2196" s="209">
        <v>427.86</v>
      </c>
      <c r="AD2196" s="209"/>
    </row>
    <row r="2197" spans="1:30">
      <c r="C2197" s="63" t="s">
        <v>1</v>
      </c>
      <c r="G2197" s="63" t="s">
        <v>1</v>
      </c>
      <c r="K2197" s="63" t="s">
        <v>1</v>
      </c>
      <c r="O2197" s="210" t="s">
        <v>1834</v>
      </c>
      <c r="P2197" s="210"/>
      <c r="Q2197" s="210"/>
      <c r="R2197" s="210"/>
      <c r="S2197" s="210"/>
      <c r="T2197" s="210"/>
      <c r="U2197" s="210"/>
      <c r="V2197" s="210"/>
      <c r="W2197" s="210"/>
      <c r="X2197" s="210"/>
      <c r="Y2197" s="210"/>
      <c r="Z2197" s="210"/>
      <c r="AA2197" s="210"/>
      <c r="AB2197" s="210"/>
    </row>
    <row r="2198" spans="1:30">
      <c r="B2198" s="197" t="s">
        <v>1835</v>
      </c>
      <c r="C2198" s="197"/>
      <c r="D2198" s="197"/>
      <c r="F2198" s="197" t="s">
        <v>302</v>
      </c>
      <c r="G2198" s="197"/>
      <c r="H2198" s="197"/>
      <c r="I2198" s="197"/>
      <c r="J2198" s="197" t="s">
        <v>1836</v>
      </c>
      <c r="K2198" s="197"/>
      <c r="L2198" s="197"/>
      <c r="N2198" s="197" t="s">
        <v>1837</v>
      </c>
      <c r="O2198" s="197"/>
      <c r="P2198" s="197"/>
      <c r="Q2198" s="197"/>
      <c r="R2198" s="197"/>
      <c r="S2198" s="197"/>
      <c r="T2198" s="197"/>
      <c r="U2198" s="197"/>
      <c r="V2198" s="197"/>
      <c r="W2198" s="197"/>
      <c r="X2198" s="197"/>
      <c r="Y2198" s="197"/>
      <c r="Z2198" s="197"/>
      <c r="AA2198" s="197"/>
      <c r="AC2198" s="209">
        <v>1424.79</v>
      </c>
      <c r="AD2198" s="209"/>
    </row>
    <row r="2199" spans="1:30">
      <c r="C2199" s="63" t="s">
        <v>1</v>
      </c>
      <c r="G2199" s="63" t="s">
        <v>1</v>
      </c>
      <c r="K2199" s="63" t="s">
        <v>1</v>
      </c>
      <c r="O2199" s="210" t="s">
        <v>1838</v>
      </c>
      <c r="P2199" s="210"/>
      <c r="Q2199" s="210"/>
      <c r="R2199" s="210"/>
      <c r="S2199" s="210"/>
      <c r="T2199" s="210"/>
      <c r="U2199" s="210"/>
      <c r="V2199" s="210"/>
      <c r="W2199" s="210"/>
      <c r="X2199" s="210"/>
      <c r="Y2199" s="210"/>
      <c r="Z2199" s="210"/>
      <c r="AA2199" s="210"/>
      <c r="AB2199" s="210"/>
    </row>
    <row r="2200" spans="1:30" ht="67.5" customHeight="1"/>
    <row r="2201" spans="1:30" ht="12" customHeight="1"/>
    <row r="2202" spans="1:30" ht="13.5" customHeight="1">
      <c r="A2202" s="195" t="s">
        <v>115</v>
      </c>
      <c r="B2202" s="195"/>
      <c r="C2202" s="195"/>
      <c r="D2202" s="195"/>
      <c r="E2202" s="195"/>
      <c r="F2202" s="195"/>
      <c r="G2202" s="195"/>
      <c r="H2202" s="195"/>
      <c r="I2202" s="195"/>
      <c r="J2202" s="195"/>
      <c r="K2202" s="195"/>
      <c r="L2202" s="195"/>
      <c r="M2202" s="195"/>
      <c r="R2202" s="196" t="s">
        <v>1839</v>
      </c>
      <c r="S2202" s="196"/>
      <c r="T2202" s="196"/>
      <c r="U2202" s="196"/>
      <c r="V2202" s="196"/>
      <c r="W2202" s="196"/>
      <c r="X2202" s="196"/>
      <c r="Y2202" s="196"/>
      <c r="Z2202" s="196"/>
      <c r="AA2202" s="196"/>
      <c r="AB2202" s="196"/>
      <c r="AC2202" s="196"/>
      <c r="AD2202" s="196"/>
    </row>
    <row r="2203" spans="1:30" ht="25.5" customHeight="1">
      <c r="C2203" s="201" t="s">
        <v>35</v>
      </c>
      <c r="D2203" s="201"/>
      <c r="E2203" s="201"/>
      <c r="F2203" s="201"/>
      <c r="G2203" s="201"/>
      <c r="H2203" s="201"/>
      <c r="I2203" s="201"/>
      <c r="J2203" s="201"/>
      <c r="K2203" s="201"/>
      <c r="L2203" s="201"/>
      <c r="M2203" s="201"/>
      <c r="N2203" s="201"/>
      <c r="O2203" s="201"/>
      <c r="P2203" s="201"/>
      <c r="Q2203" s="201"/>
      <c r="R2203" s="201"/>
      <c r="S2203" s="201"/>
      <c r="T2203" s="201"/>
      <c r="U2203" s="201"/>
      <c r="V2203" s="201"/>
      <c r="W2203" s="201"/>
      <c r="X2203" s="201"/>
      <c r="Y2203" s="201"/>
      <c r="Z2203" s="201"/>
      <c r="AA2203" s="201"/>
      <c r="AB2203" s="201"/>
      <c r="AC2203" s="201"/>
    </row>
    <row r="2204" spans="1:30" ht="7.5" customHeight="1"/>
    <row r="2205" spans="1:30" ht="18.75" customHeight="1">
      <c r="I2205" s="215" t="s">
        <v>36</v>
      </c>
      <c r="J2205" s="215"/>
      <c r="K2205" s="215"/>
      <c r="L2205" s="215"/>
      <c r="M2205" s="215"/>
      <c r="N2205" s="215"/>
      <c r="O2205" s="215"/>
      <c r="P2205" s="215"/>
      <c r="S2205" s="216" t="s">
        <v>37</v>
      </c>
      <c r="T2205" s="216"/>
      <c r="U2205" s="216"/>
      <c r="V2205" s="216"/>
      <c r="W2205" s="216"/>
      <c r="X2205" s="216"/>
      <c r="Y2205" s="216"/>
    </row>
    <row r="2206" spans="1:30" ht="6.75" customHeight="1"/>
    <row r="2207" spans="1:30" ht="14.25" customHeight="1">
      <c r="A2207" s="211" t="s">
        <v>1726</v>
      </c>
      <c r="B2207" s="211"/>
      <c r="C2207" s="211"/>
      <c r="D2207" s="211"/>
      <c r="E2207" s="211"/>
      <c r="F2207" s="211"/>
      <c r="G2207" s="211"/>
      <c r="H2207" s="211"/>
      <c r="I2207" s="211"/>
      <c r="J2207" s="211"/>
      <c r="K2207" s="211"/>
      <c r="L2207" s="211"/>
      <c r="M2207" s="211"/>
      <c r="N2207" s="211"/>
      <c r="O2207" s="211"/>
    </row>
    <row r="2208" spans="1:30">
      <c r="B2208" s="212" t="s">
        <v>39</v>
      </c>
      <c r="C2208" s="212"/>
      <c r="D2208" s="212"/>
      <c r="F2208" s="212" t="s">
        <v>40</v>
      </c>
      <c r="G2208" s="212"/>
      <c r="H2208" s="212"/>
      <c r="I2208" s="212"/>
      <c r="J2208" s="212" t="s">
        <v>41</v>
      </c>
      <c r="K2208" s="212"/>
      <c r="L2208" s="212"/>
      <c r="N2208" s="212" t="s">
        <v>42</v>
      </c>
      <c r="O2208" s="212"/>
      <c r="P2208" s="212"/>
      <c r="Q2208" s="212"/>
      <c r="R2208" s="212"/>
      <c r="S2208" s="212"/>
      <c r="T2208" s="212"/>
      <c r="U2208" s="212"/>
      <c r="V2208" s="212"/>
      <c r="W2208" s="212"/>
      <c r="X2208" s="212"/>
      <c r="Y2208" s="212"/>
      <c r="Z2208" s="212"/>
      <c r="AA2208" s="212"/>
      <c r="AC2208" s="213" t="s">
        <v>43</v>
      </c>
      <c r="AD2208" s="213"/>
    </row>
    <row r="2209" spans="2:30">
      <c r="B2209" s="197" t="s">
        <v>990</v>
      </c>
      <c r="C2209" s="197"/>
      <c r="D2209" s="197"/>
      <c r="F2209" s="197" t="s">
        <v>302</v>
      </c>
      <c r="G2209" s="197"/>
      <c r="H2209" s="197"/>
      <c r="I2209" s="197"/>
      <c r="J2209" s="197" t="s">
        <v>912</v>
      </c>
      <c r="K2209" s="197"/>
      <c r="L2209" s="197"/>
      <c r="N2209" s="197" t="s">
        <v>913</v>
      </c>
      <c r="O2209" s="197"/>
      <c r="P2209" s="197"/>
      <c r="Q2209" s="197"/>
      <c r="R2209" s="197"/>
      <c r="S2209" s="197"/>
      <c r="T2209" s="197"/>
      <c r="U2209" s="197"/>
      <c r="V2209" s="197"/>
      <c r="W2209" s="197"/>
      <c r="X2209" s="197"/>
      <c r="Y2209" s="197"/>
      <c r="Z2209" s="197"/>
      <c r="AA2209" s="197"/>
      <c r="AC2209" s="209">
        <v>51058.19</v>
      </c>
      <c r="AD2209" s="209"/>
    </row>
    <row r="2210" spans="2:30">
      <c r="C2210" s="63" t="s">
        <v>1</v>
      </c>
      <c r="G2210" s="63" t="s">
        <v>1</v>
      </c>
      <c r="K2210" s="63" t="s">
        <v>1</v>
      </c>
      <c r="O2210" s="210" t="s">
        <v>1840</v>
      </c>
      <c r="P2210" s="210"/>
      <c r="Q2210" s="210"/>
      <c r="R2210" s="210"/>
      <c r="S2210" s="210"/>
      <c r="T2210" s="210"/>
      <c r="U2210" s="210"/>
      <c r="V2210" s="210"/>
      <c r="W2210" s="210"/>
      <c r="X2210" s="210"/>
      <c r="Y2210" s="210"/>
      <c r="Z2210" s="210"/>
      <c r="AA2210" s="210"/>
      <c r="AB2210" s="210"/>
      <c r="AC2210" s="214">
        <v>4.68</v>
      </c>
      <c r="AD2210" s="214"/>
    </row>
    <row r="2211" spans="2:30">
      <c r="C2211" s="63" t="s">
        <v>1</v>
      </c>
      <c r="G2211" s="63" t="s">
        <v>1</v>
      </c>
      <c r="K2211" s="63" t="s">
        <v>1</v>
      </c>
      <c r="O2211" s="210" t="s">
        <v>1840</v>
      </c>
      <c r="P2211" s="210"/>
      <c r="Q2211" s="210"/>
      <c r="R2211" s="210"/>
      <c r="S2211" s="210"/>
      <c r="T2211" s="210"/>
      <c r="U2211" s="210"/>
      <c r="V2211" s="210"/>
      <c r="W2211" s="210"/>
      <c r="X2211" s="210"/>
      <c r="Y2211" s="210"/>
      <c r="Z2211" s="210"/>
      <c r="AA2211" s="210"/>
      <c r="AB2211" s="210"/>
      <c r="AC2211" s="214">
        <v>4.68</v>
      </c>
      <c r="AD2211" s="214"/>
    </row>
    <row r="2212" spans="2:30">
      <c r="C2212" s="63" t="s">
        <v>1</v>
      </c>
      <c r="G2212" s="63" t="s">
        <v>1</v>
      </c>
      <c r="K2212" s="63" t="s">
        <v>1</v>
      </c>
      <c r="O2212" s="210" t="s">
        <v>1840</v>
      </c>
      <c r="P2212" s="210"/>
      <c r="Q2212" s="210"/>
      <c r="R2212" s="210"/>
      <c r="S2212" s="210"/>
      <c r="T2212" s="210"/>
      <c r="U2212" s="210"/>
      <c r="V2212" s="210"/>
      <c r="W2212" s="210"/>
      <c r="X2212" s="210"/>
      <c r="Y2212" s="210"/>
      <c r="Z2212" s="210"/>
      <c r="AA2212" s="210"/>
      <c r="AB2212" s="210"/>
      <c r="AC2212" s="214">
        <v>1969.38</v>
      </c>
      <c r="AD2212" s="214"/>
    </row>
    <row r="2213" spans="2:30">
      <c r="C2213" s="63" t="s">
        <v>1</v>
      </c>
      <c r="G2213" s="63" t="s">
        <v>1</v>
      </c>
      <c r="K2213" s="63" t="s">
        <v>1</v>
      </c>
      <c r="O2213" s="210" t="s">
        <v>1840</v>
      </c>
      <c r="P2213" s="210"/>
      <c r="Q2213" s="210"/>
      <c r="R2213" s="210"/>
      <c r="S2213" s="210"/>
      <c r="T2213" s="210"/>
      <c r="U2213" s="210"/>
      <c r="V2213" s="210"/>
      <c r="W2213" s="210"/>
      <c r="X2213" s="210"/>
      <c r="Y2213" s="210"/>
      <c r="Z2213" s="210"/>
      <c r="AA2213" s="210"/>
      <c r="AB2213" s="210"/>
      <c r="AC2213" s="214">
        <v>1990.14</v>
      </c>
      <c r="AD2213" s="214"/>
    </row>
    <row r="2214" spans="2:30">
      <c r="C2214" s="63" t="s">
        <v>1</v>
      </c>
      <c r="G2214" s="63" t="s">
        <v>1</v>
      </c>
      <c r="K2214" s="63" t="s">
        <v>1</v>
      </c>
      <c r="O2214" s="210" t="s">
        <v>1840</v>
      </c>
      <c r="P2214" s="210"/>
      <c r="Q2214" s="210"/>
      <c r="R2214" s="210"/>
      <c r="S2214" s="210"/>
      <c r="T2214" s="210"/>
      <c r="U2214" s="210"/>
      <c r="V2214" s="210"/>
      <c r="W2214" s="210"/>
      <c r="X2214" s="210"/>
      <c r="Y2214" s="210"/>
      <c r="Z2214" s="210"/>
      <c r="AA2214" s="210"/>
      <c r="AB2214" s="210"/>
      <c r="AC2214" s="214">
        <v>3229.87</v>
      </c>
      <c r="AD2214" s="214"/>
    </row>
    <row r="2215" spans="2:30">
      <c r="C2215" s="63" t="s">
        <v>1</v>
      </c>
      <c r="G2215" s="63" t="s">
        <v>1</v>
      </c>
      <c r="K2215" s="63" t="s">
        <v>1</v>
      </c>
      <c r="O2215" s="210" t="s">
        <v>1840</v>
      </c>
      <c r="P2215" s="210"/>
      <c r="Q2215" s="210"/>
      <c r="R2215" s="210"/>
      <c r="S2215" s="210"/>
      <c r="T2215" s="210"/>
      <c r="U2215" s="210"/>
      <c r="V2215" s="210"/>
      <c r="W2215" s="210"/>
      <c r="X2215" s="210"/>
      <c r="Y2215" s="210"/>
      <c r="Z2215" s="210"/>
      <c r="AA2215" s="210"/>
      <c r="AB2215" s="210"/>
      <c r="AC2215" s="214">
        <v>34.479999999999997</v>
      </c>
      <c r="AD2215" s="214"/>
    </row>
    <row r="2216" spans="2:30">
      <c r="C2216" s="63" t="s">
        <v>1</v>
      </c>
      <c r="G2216" s="63" t="s">
        <v>1</v>
      </c>
      <c r="K2216" s="63" t="s">
        <v>1</v>
      </c>
      <c r="O2216" s="210" t="s">
        <v>1840</v>
      </c>
      <c r="P2216" s="210"/>
      <c r="Q2216" s="210"/>
      <c r="R2216" s="210"/>
      <c r="S2216" s="210"/>
      <c r="T2216" s="210"/>
      <c r="U2216" s="210"/>
      <c r="V2216" s="210"/>
      <c r="W2216" s="210"/>
      <c r="X2216" s="210"/>
      <c r="Y2216" s="210"/>
      <c r="Z2216" s="210"/>
      <c r="AA2216" s="210"/>
      <c r="AB2216" s="210"/>
      <c r="AC2216" s="214">
        <v>113.72</v>
      </c>
      <c r="AD2216" s="214"/>
    </row>
    <row r="2217" spans="2:30">
      <c r="C2217" s="63" t="s">
        <v>1</v>
      </c>
      <c r="G2217" s="63" t="s">
        <v>1</v>
      </c>
      <c r="K2217" s="63" t="s">
        <v>1</v>
      </c>
      <c r="O2217" s="210" t="s">
        <v>1840</v>
      </c>
      <c r="P2217" s="210"/>
      <c r="Q2217" s="210"/>
      <c r="R2217" s="210"/>
      <c r="S2217" s="210"/>
      <c r="T2217" s="210"/>
      <c r="U2217" s="210"/>
      <c r="V2217" s="210"/>
      <c r="W2217" s="210"/>
      <c r="X2217" s="210"/>
      <c r="Y2217" s="210"/>
      <c r="Z2217" s="210"/>
      <c r="AA2217" s="210"/>
      <c r="AB2217" s="210"/>
      <c r="AC2217" s="214">
        <v>322.64</v>
      </c>
      <c r="AD2217" s="214"/>
    </row>
    <row r="2218" spans="2:30">
      <c r="C2218" s="63" t="s">
        <v>1</v>
      </c>
      <c r="G2218" s="63" t="s">
        <v>1</v>
      </c>
      <c r="K2218" s="63" t="s">
        <v>1</v>
      </c>
      <c r="O2218" s="210" t="s">
        <v>1840</v>
      </c>
      <c r="P2218" s="210"/>
      <c r="Q2218" s="210"/>
      <c r="R2218" s="210"/>
      <c r="S2218" s="210"/>
      <c r="T2218" s="210"/>
      <c r="U2218" s="210"/>
      <c r="V2218" s="210"/>
      <c r="W2218" s="210"/>
      <c r="X2218" s="210"/>
      <c r="Y2218" s="210"/>
      <c r="Z2218" s="210"/>
      <c r="AA2218" s="210"/>
      <c r="AB2218" s="210"/>
      <c r="AC2218" s="214">
        <v>19687.849999999999</v>
      </c>
      <c r="AD2218" s="214"/>
    </row>
    <row r="2219" spans="2:30">
      <c r="C2219" s="63" t="s">
        <v>1</v>
      </c>
      <c r="G2219" s="63" t="s">
        <v>1</v>
      </c>
      <c r="K2219" s="63" t="s">
        <v>1</v>
      </c>
      <c r="O2219" s="210" t="s">
        <v>1840</v>
      </c>
      <c r="P2219" s="210"/>
      <c r="Q2219" s="210"/>
      <c r="R2219" s="210"/>
      <c r="S2219" s="210"/>
      <c r="T2219" s="210"/>
      <c r="U2219" s="210"/>
      <c r="V2219" s="210"/>
      <c r="W2219" s="210"/>
      <c r="X2219" s="210"/>
      <c r="Y2219" s="210"/>
      <c r="Z2219" s="210"/>
      <c r="AA2219" s="210"/>
      <c r="AB2219" s="210"/>
      <c r="AC2219" s="214">
        <v>4.68</v>
      </c>
      <c r="AD2219" s="214"/>
    </row>
    <row r="2220" spans="2:30">
      <c r="C2220" s="63" t="s">
        <v>1</v>
      </c>
      <c r="G2220" s="63" t="s">
        <v>1</v>
      </c>
      <c r="K2220" s="63" t="s">
        <v>1</v>
      </c>
      <c r="O2220" s="210" t="s">
        <v>1840</v>
      </c>
      <c r="P2220" s="210"/>
      <c r="Q2220" s="210"/>
      <c r="R2220" s="210"/>
      <c r="S2220" s="210"/>
      <c r="T2220" s="210"/>
      <c r="U2220" s="210"/>
      <c r="V2220" s="210"/>
      <c r="W2220" s="210"/>
      <c r="X2220" s="210"/>
      <c r="Y2220" s="210"/>
      <c r="Z2220" s="210"/>
      <c r="AA2220" s="210"/>
      <c r="AB2220" s="210"/>
      <c r="AC2220" s="214">
        <v>9.68</v>
      </c>
      <c r="AD2220" s="214"/>
    </row>
    <row r="2221" spans="2:30">
      <c r="C2221" s="63" t="s">
        <v>1</v>
      </c>
      <c r="G2221" s="63" t="s">
        <v>1</v>
      </c>
      <c r="K2221" s="63" t="s">
        <v>1</v>
      </c>
      <c r="O2221" s="210" t="s">
        <v>1840</v>
      </c>
      <c r="P2221" s="210"/>
      <c r="Q2221" s="210"/>
      <c r="R2221" s="210"/>
      <c r="S2221" s="210"/>
      <c r="T2221" s="210"/>
      <c r="U2221" s="210"/>
      <c r="V2221" s="210"/>
      <c r="W2221" s="210"/>
      <c r="X2221" s="210"/>
      <c r="Y2221" s="210"/>
      <c r="Z2221" s="210"/>
      <c r="AA2221" s="210"/>
      <c r="AB2221" s="210"/>
      <c r="AC2221" s="214">
        <v>17.239999999999998</v>
      </c>
      <c r="AD2221" s="214"/>
    </row>
    <row r="2222" spans="2:30">
      <c r="C2222" s="63" t="s">
        <v>1</v>
      </c>
      <c r="G2222" s="63" t="s">
        <v>1</v>
      </c>
      <c r="K2222" s="63" t="s">
        <v>1</v>
      </c>
      <c r="O2222" s="210" t="s">
        <v>1840</v>
      </c>
      <c r="P2222" s="210"/>
      <c r="Q2222" s="210"/>
      <c r="R2222" s="210"/>
      <c r="S2222" s="210"/>
      <c r="T2222" s="210"/>
      <c r="U2222" s="210"/>
      <c r="V2222" s="210"/>
      <c r="W2222" s="210"/>
      <c r="X2222" s="210"/>
      <c r="Y2222" s="210"/>
      <c r="Z2222" s="210"/>
      <c r="AA2222" s="210"/>
      <c r="AB2222" s="210"/>
      <c r="AC2222" s="214">
        <v>1045.81</v>
      </c>
      <c r="AD2222" s="214"/>
    </row>
    <row r="2223" spans="2:30">
      <c r="C2223" s="63" t="s">
        <v>1</v>
      </c>
      <c r="G2223" s="63" t="s">
        <v>1</v>
      </c>
      <c r="K2223" s="63" t="s">
        <v>1</v>
      </c>
      <c r="O2223" s="210" t="s">
        <v>1840</v>
      </c>
      <c r="P2223" s="210"/>
      <c r="Q2223" s="210"/>
      <c r="R2223" s="210"/>
      <c r="S2223" s="210"/>
      <c r="T2223" s="210"/>
      <c r="U2223" s="210"/>
      <c r="V2223" s="210"/>
      <c r="W2223" s="210"/>
      <c r="X2223" s="210"/>
      <c r="Y2223" s="210"/>
      <c r="Z2223" s="210"/>
      <c r="AA2223" s="210"/>
      <c r="AB2223" s="210"/>
      <c r="AC2223" s="214">
        <v>1620.76</v>
      </c>
      <c r="AD2223" s="214"/>
    </row>
    <row r="2224" spans="2:30">
      <c r="C2224" s="63" t="s">
        <v>1</v>
      </c>
      <c r="G2224" s="63" t="s">
        <v>1</v>
      </c>
      <c r="K2224" s="63" t="s">
        <v>1</v>
      </c>
      <c r="O2224" s="210" t="s">
        <v>1840</v>
      </c>
      <c r="P2224" s="210"/>
      <c r="Q2224" s="210"/>
      <c r="R2224" s="210"/>
      <c r="S2224" s="210"/>
      <c r="T2224" s="210"/>
      <c r="U2224" s="210"/>
      <c r="V2224" s="210"/>
      <c r="W2224" s="210"/>
      <c r="X2224" s="210"/>
      <c r="Y2224" s="210"/>
      <c r="Z2224" s="210"/>
      <c r="AA2224" s="210"/>
      <c r="AB2224" s="210"/>
      <c r="AC2224" s="214">
        <v>4444.67</v>
      </c>
      <c r="AD2224" s="214"/>
    </row>
    <row r="2225" spans="2:30">
      <c r="C2225" s="63" t="s">
        <v>1</v>
      </c>
      <c r="G2225" s="63" t="s">
        <v>1</v>
      </c>
      <c r="K2225" s="63" t="s">
        <v>1</v>
      </c>
      <c r="O2225" s="210" t="s">
        <v>1840</v>
      </c>
      <c r="P2225" s="210"/>
      <c r="Q2225" s="210"/>
      <c r="R2225" s="210"/>
      <c r="S2225" s="210"/>
      <c r="T2225" s="210"/>
      <c r="U2225" s="210"/>
      <c r="V2225" s="210"/>
      <c r="W2225" s="210"/>
      <c r="X2225" s="210"/>
      <c r="Y2225" s="210"/>
      <c r="Z2225" s="210"/>
      <c r="AA2225" s="210"/>
      <c r="AB2225" s="210"/>
      <c r="AC2225" s="214">
        <v>13.48</v>
      </c>
      <c r="AD2225" s="214"/>
    </row>
    <row r="2226" spans="2:30">
      <c r="C2226" s="63" t="s">
        <v>1</v>
      </c>
      <c r="G2226" s="63" t="s">
        <v>1</v>
      </c>
      <c r="K2226" s="63" t="s">
        <v>1</v>
      </c>
      <c r="O2226" s="210" t="s">
        <v>1840</v>
      </c>
      <c r="P2226" s="210"/>
      <c r="Q2226" s="210"/>
      <c r="R2226" s="210"/>
      <c r="S2226" s="210"/>
      <c r="T2226" s="210"/>
      <c r="U2226" s="210"/>
      <c r="V2226" s="210"/>
      <c r="W2226" s="210"/>
      <c r="X2226" s="210"/>
      <c r="Y2226" s="210"/>
      <c r="Z2226" s="210"/>
      <c r="AA2226" s="210"/>
      <c r="AB2226" s="210"/>
      <c r="AC2226" s="214">
        <v>33.130000000000003</v>
      </c>
      <c r="AD2226" s="214"/>
    </row>
    <row r="2227" spans="2:30">
      <c r="C2227" s="63" t="s">
        <v>1</v>
      </c>
      <c r="G2227" s="63" t="s">
        <v>1</v>
      </c>
      <c r="K2227" s="63" t="s">
        <v>1</v>
      </c>
      <c r="O2227" s="210" t="s">
        <v>1840</v>
      </c>
      <c r="P2227" s="210"/>
      <c r="Q2227" s="210"/>
      <c r="R2227" s="210"/>
      <c r="S2227" s="210"/>
      <c r="T2227" s="210"/>
      <c r="U2227" s="210"/>
      <c r="V2227" s="210"/>
      <c r="W2227" s="210"/>
      <c r="X2227" s="210"/>
      <c r="Y2227" s="210"/>
      <c r="Z2227" s="210"/>
      <c r="AA2227" s="210"/>
      <c r="AB2227" s="210"/>
      <c r="AC2227" s="214">
        <v>173.4</v>
      </c>
      <c r="AD2227" s="214"/>
    </row>
    <row r="2228" spans="2:30">
      <c r="C2228" s="63" t="s">
        <v>1</v>
      </c>
      <c r="G2228" s="63" t="s">
        <v>1</v>
      </c>
      <c r="K2228" s="63" t="s">
        <v>1</v>
      </c>
      <c r="O2228" s="210" t="s">
        <v>1840</v>
      </c>
      <c r="P2228" s="210"/>
      <c r="Q2228" s="210"/>
      <c r="R2228" s="210"/>
      <c r="S2228" s="210"/>
      <c r="T2228" s="210"/>
      <c r="U2228" s="210"/>
      <c r="V2228" s="210"/>
      <c r="W2228" s="210"/>
      <c r="X2228" s="210"/>
      <c r="Y2228" s="210"/>
      <c r="Z2228" s="210"/>
      <c r="AA2228" s="210"/>
      <c r="AB2228" s="210"/>
      <c r="AC2228" s="214">
        <v>540.65</v>
      </c>
      <c r="AD2228" s="214"/>
    </row>
    <row r="2229" spans="2:30">
      <c r="C2229" s="63" t="s">
        <v>1</v>
      </c>
      <c r="G2229" s="63" t="s">
        <v>1</v>
      </c>
      <c r="K2229" s="63" t="s">
        <v>1</v>
      </c>
      <c r="O2229" s="210" t="s">
        <v>1840</v>
      </c>
      <c r="P2229" s="210"/>
      <c r="Q2229" s="210"/>
      <c r="R2229" s="210"/>
      <c r="S2229" s="210"/>
      <c r="T2229" s="210"/>
      <c r="U2229" s="210"/>
      <c r="V2229" s="210"/>
      <c r="W2229" s="210"/>
      <c r="X2229" s="210"/>
      <c r="Y2229" s="210"/>
      <c r="Z2229" s="210"/>
      <c r="AA2229" s="210"/>
      <c r="AB2229" s="210"/>
      <c r="AC2229" s="214">
        <v>1289.32</v>
      </c>
      <c r="AD2229" s="214"/>
    </row>
    <row r="2230" spans="2:30">
      <c r="C2230" s="63" t="s">
        <v>1</v>
      </c>
      <c r="G2230" s="63" t="s">
        <v>1</v>
      </c>
      <c r="K2230" s="63" t="s">
        <v>1</v>
      </c>
      <c r="O2230" s="210" t="s">
        <v>1840</v>
      </c>
      <c r="P2230" s="210"/>
      <c r="Q2230" s="210"/>
      <c r="R2230" s="210"/>
      <c r="S2230" s="210"/>
      <c r="T2230" s="210"/>
      <c r="U2230" s="210"/>
      <c r="V2230" s="210"/>
      <c r="W2230" s="210"/>
      <c r="X2230" s="210"/>
      <c r="Y2230" s="210"/>
      <c r="Z2230" s="210"/>
      <c r="AA2230" s="210"/>
      <c r="AB2230" s="210"/>
      <c r="AC2230" s="214">
        <v>3443.75</v>
      </c>
      <c r="AD2230" s="214"/>
    </row>
    <row r="2231" spans="2:30">
      <c r="C2231" s="63" t="s">
        <v>1</v>
      </c>
      <c r="G2231" s="63" t="s">
        <v>1</v>
      </c>
      <c r="K2231" s="63" t="s">
        <v>1</v>
      </c>
      <c r="O2231" s="210" t="s">
        <v>1840</v>
      </c>
      <c r="P2231" s="210"/>
      <c r="Q2231" s="210"/>
      <c r="R2231" s="210"/>
      <c r="S2231" s="210"/>
      <c r="T2231" s="210"/>
      <c r="U2231" s="210"/>
      <c r="V2231" s="210"/>
      <c r="W2231" s="210"/>
      <c r="X2231" s="210"/>
      <c r="Y2231" s="210"/>
      <c r="Z2231" s="210"/>
      <c r="AA2231" s="210"/>
      <c r="AB2231" s="210"/>
      <c r="AC2231" s="214">
        <v>11064.18</v>
      </c>
      <c r="AD2231" s="214"/>
    </row>
    <row r="2232" spans="2:30">
      <c r="B2232" s="197" t="s">
        <v>1841</v>
      </c>
      <c r="C2232" s="197"/>
      <c r="D2232" s="197"/>
      <c r="F2232" s="197" t="s">
        <v>302</v>
      </c>
      <c r="G2232" s="197"/>
      <c r="H2232" s="197"/>
      <c r="I2232" s="197"/>
      <c r="J2232" s="197" t="s">
        <v>1842</v>
      </c>
      <c r="K2232" s="197"/>
      <c r="L2232" s="197"/>
      <c r="N2232" s="197" t="s">
        <v>1843</v>
      </c>
      <c r="O2232" s="197"/>
      <c r="P2232" s="197"/>
      <c r="Q2232" s="197"/>
      <c r="R2232" s="197"/>
      <c r="S2232" s="197"/>
      <c r="T2232" s="197"/>
      <c r="U2232" s="197"/>
      <c r="V2232" s="197"/>
      <c r="W2232" s="197"/>
      <c r="X2232" s="197"/>
      <c r="Y2232" s="197"/>
      <c r="Z2232" s="197"/>
      <c r="AA2232" s="197"/>
      <c r="AC2232" s="209">
        <v>1879</v>
      </c>
      <c r="AD2232" s="209"/>
    </row>
    <row r="2233" spans="2:30">
      <c r="C2233" s="63" t="s">
        <v>1</v>
      </c>
      <c r="G2233" s="63" t="s">
        <v>1</v>
      </c>
      <c r="K2233" s="63" t="s">
        <v>1</v>
      </c>
      <c r="O2233" s="210" t="s">
        <v>1844</v>
      </c>
      <c r="P2233" s="210"/>
      <c r="Q2233" s="210"/>
      <c r="R2233" s="210"/>
      <c r="S2233" s="210"/>
      <c r="T2233" s="210"/>
      <c r="U2233" s="210"/>
      <c r="V2233" s="210"/>
      <c r="W2233" s="210"/>
      <c r="X2233" s="210"/>
      <c r="Y2233" s="210"/>
      <c r="Z2233" s="210"/>
      <c r="AA2233" s="210"/>
      <c r="AB2233" s="210"/>
    </row>
    <row r="2234" spans="2:30">
      <c r="B2234" s="197" t="s">
        <v>992</v>
      </c>
      <c r="C2234" s="197"/>
      <c r="D2234" s="197"/>
      <c r="F2234" s="197" t="s">
        <v>405</v>
      </c>
      <c r="G2234" s="197"/>
      <c r="H2234" s="197"/>
      <c r="I2234" s="197"/>
      <c r="J2234" s="197" t="s">
        <v>936</v>
      </c>
      <c r="K2234" s="197"/>
      <c r="L2234" s="197"/>
      <c r="N2234" s="197" t="s">
        <v>937</v>
      </c>
      <c r="O2234" s="197"/>
      <c r="P2234" s="197"/>
      <c r="Q2234" s="197"/>
      <c r="R2234" s="197"/>
      <c r="S2234" s="197"/>
      <c r="T2234" s="197"/>
      <c r="U2234" s="197"/>
      <c r="V2234" s="197"/>
      <c r="W2234" s="197"/>
      <c r="X2234" s="197"/>
      <c r="Y2234" s="197"/>
      <c r="Z2234" s="197"/>
      <c r="AA2234" s="197"/>
      <c r="AC2234" s="209">
        <v>32.92</v>
      </c>
      <c r="AD2234" s="209"/>
    </row>
    <row r="2235" spans="2:30">
      <c r="C2235" s="63" t="s">
        <v>1</v>
      </c>
      <c r="G2235" s="63" t="s">
        <v>1</v>
      </c>
      <c r="K2235" s="63" t="s">
        <v>1</v>
      </c>
      <c r="O2235" s="210" t="s">
        <v>1845</v>
      </c>
      <c r="P2235" s="210"/>
      <c r="Q2235" s="210"/>
      <c r="R2235" s="210"/>
      <c r="S2235" s="210"/>
      <c r="T2235" s="210"/>
      <c r="U2235" s="210"/>
      <c r="V2235" s="210"/>
      <c r="W2235" s="210"/>
      <c r="X2235" s="210"/>
      <c r="Y2235" s="210"/>
      <c r="Z2235" s="210"/>
      <c r="AA2235" s="210"/>
      <c r="AB2235" s="210"/>
    </row>
    <row r="2236" spans="2:30">
      <c r="B2236" s="197" t="s">
        <v>999</v>
      </c>
      <c r="C2236" s="197"/>
      <c r="D2236" s="197"/>
      <c r="F2236" s="197" t="s">
        <v>405</v>
      </c>
      <c r="G2236" s="197"/>
      <c r="H2236" s="197"/>
      <c r="I2236" s="197"/>
      <c r="J2236" s="197" t="s">
        <v>1000</v>
      </c>
      <c r="K2236" s="197"/>
      <c r="L2236" s="197"/>
      <c r="N2236" s="197" t="s">
        <v>1001</v>
      </c>
      <c r="O2236" s="197"/>
      <c r="P2236" s="197"/>
      <c r="Q2236" s="197"/>
      <c r="R2236" s="197"/>
      <c r="S2236" s="197"/>
      <c r="T2236" s="197"/>
      <c r="U2236" s="197"/>
      <c r="V2236" s="197"/>
      <c r="W2236" s="197"/>
      <c r="X2236" s="197"/>
      <c r="Y2236" s="197"/>
      <c r="Z2236" s="197"/>
      <c r="AA2236" s="197"/>
      <c r="AC2236" s="209">
        <v>1602.5</v>
      </c>
      <c r="AD2236" s="209"/>
    </row>
    <row r="2237" spans="2:30">
      <c r="C2237" s="63" t="s">
        <v>1</v>
      </c>
      <c r="G2237" s="63" t="s">
        <v>1</v>
      </c>
      <c r="K2237" s="63" t="s">
        <v>1</v>
      </c>
      <c r="O2237" s="210" t="s">
        <v>1846</v>
      </c>
      <c r="P2237" s="210"/>
      <c r="Q2237" s="210"/>
      <c r="R2237" s="210"/>
      <c r="S2237" s="210"/>
      <c r="T2237" s="210"/>
      <c r="U2237" s="210"/>
      <c r="V2237" s="210"/>
      <c r="W2237" s="210"/>
      <c r="X2237" s="210"/>
      <c r="Y2237" s="210"/>
      <c r="Z2237" s="210"/>
      <c r="AA2237" s="210"/>
      <c r="AB2237" s="210"/>
      <c r="AC2237" s="214">
        <v>1320</v>
      </c>
      <c r="AD2237" s="214"/>
    </row>
    <row r="2238" spans="2:30">
      <c r="C2238" s="63" t="s">
        <v>1</v>
      </c>
      <c r="G2238" s="63" t="s">
        <v>1</v>
      </c>
      <c r="K2238" s="63" t="s">
        <v>1</v>
      </c>
      <c r="O2238" s="210" t="s">
        <v>1847</v>
      </c>
      <c r="P2238" s="210"/>
      <c r="Q2238" s="210"/>
      <c r="R2238" s="210"/>
      <c r="S2238" s="210"/>
      <c r="T2238" s="210"/>
      <c r="U2238" s="210"/>
      <c r="V2238" s="210"/>
      <c r="W2238" s="210"/>
      <c r="X2238" s="210"/>
      <c r="Y2238" s="210"/>
      <c r="Z2238" s="210"/>
      <c r="AA2238" s="210"/>
      <c r="AB2238" s="210"/>
      <c r="AC2238" s="214">
        <v>282.5</v>
      </c>
      <c r="AD2238" s="214"/>
    </row>
    <row r="2239" spans="2:30">
      <c r="B2239" s="197" t="s">
        <v>1848</v>
      </c>
      <c r="C2239" s="197"/>
      <c r="D2239" s="197"/>
      <c r="F2239" s="197" t="s">
        <v>405</v>
      </c>
      <c r="G2239" s="197"/>
      <c r="H2239" s="197"/>
      <c r="I2239" s="197"/>
      <c r="J2239" s="197" t="s">
        <v>99</v>
      </c>
      <c r="K2239" s="197"/>
      <c r="L2239" s="197"/>
      <c r="N2239" s="197" t="s">
        <v>100</v>
      </c>
      <c r="O2239" s="197"/>
      <c r="P2239" s="197"/>
      <c r="Q2239" s="197"/>
      <c r="R2239" s="197"/>
      <c r="S2239" s="197"/>
      <c r="T2239" s="197"/>
      <c r="U2239" s="197"/>
      <c r="V2239" s="197"/>
      <c r="W2239" s="197"/>
      <c r="X2239" s="197"/>
      <c r="Y2239" s="197"/>
      <c r="Z2239" s="197"/>
      <c r="AA2239" s="197"/>
      <c r="AC2239" s="209">
        <v>122.35</v>
      </c>
      <c r="AD2239" s="209"/>
    </row>
    <row r="2240" spans="2:30">
      <c r="C2240" s="63" t="s">
        <v>1</v>
      </c>
      <c r="G2240" s="63" t="s">
        <v>1</v>
      </c>
      <c r="K2240" s="63" t="s">
        <v>1</v>
      </c>
      <c r="O2240" s="210" t="s">
        <v>1849</v>
      </c>
      <c r="P2240" s="210"/>
      <c r="Q2240" s="210"/>
      <c r="R2240" s="210"/>
      <c r="S2240" s="210"/>
      <c r="T2240" s="210"/>
      <c r="U2240" s="210"/>
      <c r="V2240" s="210"/>
      <c r="W2240" s="210"/>
      <c r="X2240" s="210"/>
      <c r="Y2240" s="210"/>
      <c r="Z2240" s="210"/>
      <c r="AA2240" s="210"/>
      <c r="AB2240" s="210"/>
    </row>
    <row r="2241" spans="2:30">
      <c r="B2241" s="197" t="s">
        <v>1850</v>
      </c>
      <c r="C2241" s="197"/>
      <c r="D2241" s="197"/>
      <c r="F2241" s="197" t="s">
        <v>405</v>
      </c>
      <c r="G2241" s="197"/>
      <c r="H2241" s="197"/>
      <c r="I2241" s="197"/>
      <c r="J2241" s="197" t="s">
        <v>954</v>
      </c>
      <c r="K2241" s="197"/>
      <c r="L2241" s="197"/>
      <c r="N2241" s="197" t="s">
        <v>955</v>
      </c>
      <c r="O2241" s="197"/>
      <c r="P2241" s="197"/>
      <c r="Q2241" s="197"/>
      <c r="R2241" s="197"/>
      <c r="S2241" s="197"/>
      <c r="T2241" s="197"/>
      <c r="U2241" s="197"/>
      <c r="V2241" s="197"/>
      <c r="W2241" s="197"/>
      <c r="X2241" s="197"/>
      <c r="Y2241" s="197"/>
      <c r="Z2241" s="197"/>
      <c r="AA2241" s="197"/>
      <c r="AC2241" s="209">
        <v>249.19</v>
      </c>
      <c r="AD2241" s="209"/>
    </row>
    <row r="2242" spans="2:30">
      <c r="C2242" s="63" t="s">
        <v>1</v>
      </c>
      <c r="G2242" s="63" t="s">
        <v>1</v>
      </c>
      <c r="K2242" s="63" t="s">
        <v>1</v>
      </c>
      <c r="O2242" s="210" t="s">
        <v>1851</v>
      </c>
      <c r="P2242" s="210"/>
      <c r="Q2242" s="210"/>
      <c r="R2242" s="210"/>
      <c r="S2242" s="210"/>
      <c r="T2242" s="210"/>
      <c r="U2242" s="210"/>
      <c r="V2242" s="210"/>
      <c r="W2242" s="210"/>
      <c r="X2242" s="210"/>
      <c r="Y2242" s="210"/>
      <c r="Z2242" s="210"/>
      <c r="AA2242" s="210"/>
      <c r="AB2242" s="210"/>
      <c r="AC2242" s="214">
        <v>230.52</v>
      </c>
      <c r="AD2242" s="214"/>
    </row>
    <row r="2243" spans="2:30">
      <c r="C2243" s="63" t="s">
        <v>1</v>
      </c>
      <c r="G2243" s="63" t="s">
        <v>1</v>
      </c>
      <c r="K2243" s="63" t="s">
        <v>1</v>
      </c>
      <c r="O2243" s="210" t="s">
        <v>1852</v>
      </c>
      <c r="P2243" s="210"/>
      <c r="Q2243" s="210"/>
      <c r="R2243" s="210"/>
      <c r="S2243" s="210"/>
      <c r="T2243" s="210"/>
      <c r="U2243" s="210"/>
      <c r="V2243" s="210"/>
      <c r="W2243" s="210"/>
      <c r="X2243" s="210"/>
      <c r="Y2243" s="210"/>
      <c r="Z2243" s="210"/>
      <c r="AA2243" s="210"/>
      <c r="AB2243" s="210"/>
      <c r="AC2243" s="214">
        <v>18.670000000000002</v>
      </c>
      <c r="AD2243" s="214"/>
    </row>
    <row r="2244" spans="2:30">
      <c r="B2244" s="197" t="s">
        <v>1853</v>
      </c>
      <c r="C2244" s="197"/>
      <c r="D2244" s="197"/>
      <c r="F2244" s="197" t="s">
        <v>405</v>
      </c>
      <c r="G2244" s="197"/>
      <c r="H2244" s="197"/>
      <c r="I2244" s="197"/>
      <c r="J2244" s="197" t="s">
        <v>1740</v>
      </c>
      <c r="K2244" s="197"/>
      <c r="L2244" s="197"/>
      <c r="N2244" s="197" t="s">
        <v>1741</v>
      </c>
      <c r="O2244" s="197"/>
      <c r="P2244" s="197"/>
      <c r="Q2244" s="197"/>
      <c r="R2244" s="197"/>
      <c r="S2244" s="197"/>
      <c r="T2244" s="197"/>
      <c r="U2244" s="197"/>
      <c r="V2244" s="197"/>
      <c r="W2244" s="197"/>
      <c r="X2244" s="197"/>
      <c r="Y2244" s="197"/>
      <c r="Z2244" s="197"/>
      <c r="AA2244" s="197"/>
      <c r="AC2244" s="209">
        <v>850</v>
      </c>
      <c r="AD2244" s="209"/>
    </row>
    <row r="2245" spans="2:30">
      <c r="C2245" s="63" t="s">
        <v>1</v>
      </c>
      <c r="G2245" s="63" t="s">
        <v>1</v>
      </c>
      <c r="K2245" s="63" t="s">
        <v>1</v>
      </c>
      <c r="O2245" s="210" t="s">
        <v>1854</v>
      </c>
      <c r="P2245" s="210"/>
      <c r="Q2245" s="210"/>
      <c r="R2245" s="210"/>
      <c r="S2245" s="210"/>
      <c r="T2245" s="210"/>
      <c r="U2245" s="210"/>
      <c r="V2245" s="210"/>
      <c r="W2245" s="210"/>
      <c r="X2245" s="210"/>
      <c r="Y2245" s="210"/>
      <c r="Z2245" s="210"/>
      <c r="AA2245" s="210"/>
      <c r="AB2245" s="210"/>
    </row>
    <row r="2246" spans="2:30">
      <c r="B2246" s="197" t="s">
        <v>1855</v>
      </c>
      <c r="C2246" s="197"/>
      <c r="D2246" s="197"/>
      <c r="F2246" s="197" t="s">
        <v>405</v>
      </c>
      <c r="G2246" s="197"/>
      <c r="H2246" s="197"/>
      <c r="I2246" s="197"/>
      <c r="J2246" s="197" t="s">
        <v>1856</v>
      </c>
      <c r="K2246" s="197"/>
      <c r="L2246" s="197"/>
      <c r="N2246" s="197" t="s">
        <v>1857</v>
      </c>
      <c r="O2246" s="197"/>
      <c r="P2246" s="197"/>
      <c r="Q2246" s="197"/>
      <c r="R2246" s="197"/>
      <c r="S2246" s="197"/>
      <c r="T2246" s="197"/>
      <c r="U2246" s="197"/>
      <c r="V2246" s="197"/>
      <c r="W2246" s="197"/>
      <c r="X2246" s="197"/>
      <c r="Y2246" s="197"/>
      <c r="Z2246" s="197"/>
      <c r="AA2246" s="197"/>
      <c r="AC2246" s="209">
        <v>2638.8</v>
      </c>
      <c r="AD2246" s="209"/>
    </row>
    <row r="2247" spans="2:30">
      <c r="C2247" s="63" t="s">
        <v>1</v>
      </c>
      <c r="G2247" s="63" t="s">
        <v>1</v>
      </c>
      <c r="K2247" s="63" t="s">
        <v>1</v>
      </c>
      <c r="O2247" s="210" t="s">
        <v>1858</v>
      </c>
      <c r="P2247" s="210"/>
      <c r="Q2247" s="210"/>
      <c r="R2247" s="210"/>
      <c r="S2247" s="210"/>
      <c r="T2247" s="210"/>
      <c r="U2247" s="210"/>
      <c r="V2247" s="210"/>
      <c r="W2247" s="210"/>
      <c r="X2247" s="210"/>
      <c r="Y2247" s="210"/>
      <c r="Z2247" s="210"/>
      <c r="AA2247" s="210"/>
      <c r="AB2247" s="210"/>
      <c r="AC2247" s="214">
        <v>606.99</v>
      </c>
      <c r="AD2247" s="214"/>
    </row>
    <row r="2248" spans="2:30">
      <c r="C2248" s="63" t="s">
        <v>1</v>
      </c>
      <c r="G2248" s="63" t="s">
        <v>1</v>
      </c>
      <c r="K2248" s="63" t="s">
        <v>1</v>
      </c>
      <c r="O2248" s="210" t="s">
        <v>1859</v>
      </c>
      <c r="P2248" s="210"/>
      <c r="Q2248" s="210"/>
      <c r="R2248" s="210"/>
      <c r="S2248" s="210"/>
      <c r="T2248" s="210"/>
      <c r="U2248" s="210"/>
      <c r="V2248" s="210"/>
      <c r="W2248" s="210"/>
      <c r="X2248" s="210"/>
      <c r="Y2248" s="210"/>
      <c r="Z2248" s="210"/>
      <c r="AA2248" s="210"/>
      <c r="AB2248" s="210"/>
      <c r="AC2248" s="214">
        <v>358.22</v>
      </c>
      <c r="AD2248" s="214"/>
    </row>
    <row r="2249" spans="2:30">
      <c r="C2249" s="63" t="s">
        <v>1</v>
      </c>
      <c r="G2249" s="63" t="s">
        <v>1</v>
      </c>
      <c r="K2249" s="63" t="s">
        <v>1</v>
      </c>
      <c r="O2249" s="210" t="s">
        <v>1858</v>
      </c>
      <c r="P2249" s="210"/>
      <c r="Q2249" s="210"/>
      <c r="R2249" s="210"/>
      <c r="S2249" s="210"/>
      <c r="T2249" s="210"/>
      <c r="U2249" s="210"/>
      <c r="V2249" s="210"/>
      <c r="W2249" s="210"/>
      <c r="X2249" s="210"/>
      <c r="Y2249" s="210"/>
      <c r="Z2249" s="210"/>
      <c r="AA2249" s="210"/>
      <c r="AB2249" s="210"/>
      <c r="AC2249" s="214">
        <v>275.62</v>
      </c>
      <c r="AD2249" s="214"/>
    </row>
    <row r="2250" spans="2:30">
      <c r="C2250" s="63" t="s">
        <v>1</v>
      </c>
      <c r="G2250" s="63" t="s">
        <v>1</v>
      </c>
      <c r="K2250" s="63" t="s">
        <v>1</v>
      </c>
      <c r="O2250" s="210" t="s">
        <v>1858</v>
      </c>
      <c r="P2250" s="210"/>
      <c r="Q2250" s="210"/>
      <c r="R2250" s="210"/>
      <c r="S2250" s="210"/>
      <c r="T2250" s="210"/>
      <c r="U2250" s="210"/>
      <c r="V2250" s="210"/>
      <c r="W2250" s="210"/>
      <c r="X2250" s="210"/>
      <c r="Y2250" s="210"/>
      <c r="Z2250" s="210"/>
      <c r="AA2250" s="210"/>
      <c r="AB2250" s="210"/>
      <c r="AC2250" s="214">
        <v>1397.97</v>
      </c>
      <c r="AD2250" s="214"/>
    </row>
    <row r="2251" spans="2:30">
      <c r="B2251" s="197" t="s">
        <v>532</v>
      </c>
      <c r="C2251" s="197"/>
      <c r="D2251" s="197"/>
      <c r="F2251" s="197" t="s">
        <v>405</v>
      </c>
      <c r="G2251" s="197"/>
      <c r="H2251" s="197"/>
      <c r="I2251" s="197"/>
      <c r="J2251" s="197" t="s">
        <v>533</v>
      </c>
      <c r="K2251" s="197"/>
      <c r="L2251" s="197"/>
      <c r="N2251" s="197" t="s">
        <v>534</v>
      </c>
      <c r="O2251" s="197"/>
      <c r="P2251" s="197"/>
      <c r="Q2251" s="197"/>
      <c r="R2251" s="197"/>
      <c r="S2251" s="197"/>
      <c r="T2251" s="197"/>
      <c r="U2251" s="197"/>
      <c r="V2251" s="197"/>
      <c r="W2251" s="197"/>
      <c r="X2251" s="197"/>
      <c r="Y2251" s="197"/>
      <c r="Z2251" s="197"/>
      <c r="AA2251" s="197"/>
      <c r="AC2251" s="209">
        <v>3731.65</v>
      </c>
      <c r="AD2251" s="209"/>
    </row>
    <row r="2252" spans="2:30">
      <c r="C2252" s="63" t="s">
        <v>1</v>
      </c>
      <c r="G2252" s="63" t="s">
        <v>1</v>
      </c>
      <c r="K2252" s="63" t="s">
        <v>1</v>
      </c>
      <c r="O2252" s="210" t="s">
        <v>535</v>
      </c>
      <c r="P2252" s="210"/>
      <c r="Q2252" s="210"/>
      <c r="R2252" s="210"/>
      <c r="S2252" s="210"/>
      <c r="T2252" s="210"/>
      <c r="U2252" s="210"/>
      <c r="V2252" s="210"/>
      <c r="W2252" s="210"/>
      <c r="X2252" s="210"/>
      <c r="Y2252" s="210"/>
      <c r="Z2252" s="210"/>
      <c r="AA2252" s="210"/>
      <c r="AB2252" s="210"/>
      <c r="AC2252" s="214">
        <v>198.87</v>
      </c>
      <c r="AD2252" s="214"/>
    </row>
    <row r="2253" spans="2:30">
      <c r="C2253" s="63" t="s">
        <v>1</v>
      </c>
      <c r="G2253" s="63" t="s">
        <v>1</v>
      </c>
      <c r="K2253" s="63" t="s">
        <v>1</v>
      </c>
      <c r="O2253" s="210" t="s">
        <v>535</v>
      </c>
      <c r="P2253" s="210"/>
      <c r="Q2253" s="210"/>
      <c r="R2253" s="210"/>
      <c r="S2253" s="210"/>
      <c r="T2253" s="210"/>
      <c r="U2253" s="210"/>
      <c r="V2253" s="210"/>
      <c r="W2253" s="210"/>
      <c r="X2253" s="210"/>
      <c r="Y2253" s="210"/>
      <c r="Z2253" s="210"/>
      <c r="AA2253" s="210"/>
      <c r="AB2253" s="210"/>
      <c r="AC2253" s="214">
        <v>249.23</v>
      </c>
      <c r="AD2253" s="214"/>
    </row>
    <row r="2254" spans="2:30">
      <c r="C2254" s="63" t="s">
        <v>1</v>
      </c>
      <c r="G2254" s="63" t="s">
        <v>1</v>
      </c>
      <c r="K2254" s="63" t="s">
        <v>1</v>
      </c>
      <c r="O2254" s="210" t="s">
        <v>535</v>
      </c>
      <c r="P2254" s="210"/>
      <c r="Q2254" s="210"/>
      <c r="R2254" s="210"/>
      <c r="S2254" s="210"/>
      <c r="T2254" s="210"/>
      <c r="U2254" s="210"/>
      <c r="V2254" s="210"/>
      <c r="W2254" s="210"/>
      <c r="X2254" s="210"/>
      <c r="Y2254" s="210"/>
      <c r="Z2254" s="210"/>
      <c r="AA2254" s="210"/>
      <c r="AB2254" s="210"/>
      <c r="AC2254" s="214">
        <v>49.01</v>
      </c>
      <c r="AD2254" s="214"/>
    </row>
    <row r="2255" spans="2:30">
      <c r="C2255" s="63" t="s">
        <v>1</v>
      </c>
      <c r="G2255" s="63" t="s">
        <v>1</v>
      </c>
      <c r="K2255" s="63" t="s">
        <v>1</v>
      </c>
      <c r="O2255" s="210" t="s">
        <v>535</v>
      </c>
      <c r="P2255" s="210"/>
      <c r="Q2255" s="210"/>
      <c r="R2255" s="210"/>
      <c r="S2255" s="210"/>
      <c r="T2255" s="210"/>
      <c r="U2255" s="210"/>
      <c r="V2255" s="210"/>
      <c r="W2255" s="210"/>
      <c r="X2255" s="210"/>
      <c r="Y2255" s="210"/>
      <c r="Z2255" s="210"/>
      <c r="AA2255" s="210"/>
      <c r="AB2255" s="210"/>
      <c r="AC2255" s="214">
        <v>628.57000000000005</v>
      </c>
      <c r="AD2255" s="214"/>
    </row>
    <row r="2256" spans="2:30">
      <c r="C2256" s="63" t="s">
        <v>1</v>
      </c>
      <c r="G2256" s="63" t="s">
        <v>1</v>
      </c>
      <c r="K2256" s="63" t="s">
        <v>1</v>
      </c>
      <c r="O2256" s="210" t="s">
        <v>535</v>
      </c>
      <c r="P2256" s="210"/>
      <c r="Q2256" s="210"/>
      <c r="R2256" s="210"/>
      <c r="S2256" s="210"/>
      <c r="T2256" s="210"/>
      <c r="U2256" s="210"/>
      <c r="V2256" s="210"/>
      <c r="W2256" s="210"/>
      <c r="X2256" s="210"/>
      <c r="Y2256" s="210"/>
      <c r="Z2256" s="210"/>
      <c r="AA2256" s="210"/>
      <c r="AB2256" s="210"/>
      <c r="AC2256" s="214">
        <v>98.02</v>
      </c>
      <c r="AD2256" s="214"/>
    </row>
    <row r="2257" spans="1:30">
      <c r="C2257" s="63" t="s">
        <v>1</v>
      </c>
      <c r="G2257" s="63" t="s">
        <v>1</v>
      </c>
      <c r="K2257" s="63" t="s">
        <v>1</v>
      </c>
      <c r="O2257" s="210" t="s">
        <v>535</v>
      </c>
      <c r="P2257" s="210"/>
      <c r="Q2257" s="210"/>
      <c r="R2257" s="210"/>
      <c r="S2257" s="210"/>
      <c r="T2257" s="210"/>
      <c r="U2257" s="210"/>
      <c r="V2257" s="210"/>
      <c r="W2257" s="210"/>
      <c r="X2257" s="210"/>
      <c r="Y2257" s="210"/>
      <c r="Z2257" s="210"/>
      <c r="AA2257" s="210"/>
      <c r="AB2257" s="210"/>
      <c r="AC2257" s="214">
        <v>133.91</v>
      </c>
      <c r="AD2257" s="214"/>
    </row>
    <row r="2258" spans="1:30">
      <c r="C2258" s="63" t="s">
        <v>1</v>
      </c>
      <c r="G2258" s="63" t="s">
        <v>1</v>
      </c>
      <c r="K2258" s="63" t="s">
        <v>1</v>
      </c>
      <c r="O2258" s="210" t="s">
        <v>535</v>
      </c>
      <c r="P2258" s="210"/>
      <c r="Q2258" s="210"/>
      <c r="R2258" s="210"/>
      <c r="S2258" s="210"/>
      <c r="T2258" s="210"/>
      <c r="U2258" s="210"/>
      <c r="V2258" s="210"/>
      <c r="W2258" s="210"/>
      <c r="X2258" s="210"/>
      <c r="Y2258" s="210"/>
      <c r="Z2258" s="210"/>
      <c r="AA2258" s="210"/>
      <c r="AB2258" s="210"/>
      <c r="AC2258" s="214">
        <v>2250.1999999999998</v>
      </c>
      <c r="AD2258" s="214"/>
    </row>
    <row r="2259" spans="1:30">
      <c r="C2259" s="63" t="s">
        <v>1</v>
      </c>
      <c r="G2259" s="63" t="s">
        <v>1</v>
      </c>
      <c r="K2259" s="63" t="s">
        <v>1</v>
      </c>
      <c r="O2259" s="210" t="s">
        <v>535</v>
      </c>
      <c r="P2259" s="210"/>
      <c r="Q2259" s="210"/>
      <c r="R2259" s="210"/>
      <c r="S2259" s="210"/>
      <c r="T2259" s="210"/>
      <c r="U2259" s="210"/>
      <c r="V2259" s="210"/>
      <c r="W2259" s="210"/>
      <c r="X2259" s="210"/>
      <c r="Y2259" s="210"/>
      <c r="Z2259" s="210"/>
      <c r="AA2259" s="210"/>
      <c r="AB2259" s="210"/>
      <c r="AC2259" s="214">
        <v>38.11</v>
      </c>
      <c r="AD2259" s="214"/>
    </row>
    <row r="2260" spans="1:30">
      <c r="C2260" s="63" t="s">
        <v>1</v>
      </c>
      <c r="G2260" s="63" t="s">
        <v>1</v>
      </c>
      <c r="K2260" s="63" t="s">
        <v>1</v>
      </c>
      <c r="O2260" s="210" t="s">
        <v>535</v>
      </c>
      <c r="P2260" s="210"/>
      <c r="Q2260" s="210"/>
      <c r="R2260" s="210"/>
      <c r="S2260" s="210"/>
      <c r="T2260" s="210"/>
      <c r="U2260" s="210"/>
      <c r="V2260" s="210"/>
      <c r="W2260" s="210"/>
      <c r="X2260" s="210"/>
      <c r="Y2260" s="210"/>
      <c r="Z2260" s="210"/>
      <c r="AA2260" s="210"/>
      <c r="AB2260" s="210"/>
      <c r="AC2260" s="214">
        <v>85.73</v>
      </c>
      <c r="AD2260" s="214"/>
    </row>
    <row r="2261" spans="1:30" ht="21.75" customHeight="1"/>
    <row r="2262" spans="1:30" ht="12" customHeight="1"/>
    <row r="2263" spans="1:30" ht="13.5" customHeight="1">
      <c r="A2263" s="195" t="s">
        <v>115</v>
      </c>
      <c r="B2263" s="195"/>
      <c r="C2263" s="195"/>
      <c r="D2263" s="195"/>
      <c r="E2263" s="195"/>
      <c r="F2263" s="195"/>
      <c r="G2263" s="195"/>
      <c r="H2263" s="195"/>
      <c r="I2263" s="195"/>
      <c r="J2263" s="195"/>
      <c r="K2263" s="195"/>
      <c r="L2263" s="195"/>
      <c r="M2263" s="195"/>
      <c r="R2263" s="196" t="s">
        <v>1860</v>
      </c>
      <c r="S2263" s="196"/>
      <c r="T2263" s="196"/>
      <c r="U2263" s="196"/>
      <c r="V2263" s="196"/>
      <c r="W2263" s="196"/>
      <c r="X2263" s="196"/>
      <c r="Y2263" s="196"/>
      <c r="Z2263" s="196"/>
      <c r="AA2263" s="196"/>
      <c r="AB2263" s="196"/>
      <c r="AC2263" s="196"/>
      <c r="AD2263" s="196"/>
    </row>
    <row r="2264" spans="1:30" ht="25.5" customHeight="1">
      <c r="C2264" s="201" t="s">
        <v>35</v>
      </c>
      <c r="D2264" s="201"/>
      <c r="E2264" s="201"/>
      <c r="F2264" s="201"/>
      <c r="G2264" s="201"/>
      <c r="H2264" s="201"/>
      <c r="I2264" s="201"/>
      <c r="J2264" s="201"/>
      <c r="K2264" s="201"/>
      <c r="L2264" s="201"/>
      <c r="M2264" s="201"/>
      <c r="N2264" s="201"/>
      <c r="O2264" s="201"/>
      <c r="P2264" s="201"/>
      <c r="Q2264" s="201"/>
      <c r="R2264" s="201"/>
      <c r="S2264" s="201"/>
      <c r="T2264" s="201"/>
      <c r="U2264" s="201"/>
      <c r="V2264" s="201"/>
      <c r="W2264" s="201"/>
      <c r="X2264" s="201"/>
      <c r="Y2264" s="201"/>
      <c r="Z2264" s="201"/>
      <c r="AA2264" s="201"/>
      <c r="AB2264" s="201"/>
      <c r="AC2264" s="201"/>
    </row>
    <row r="2265" spans="1:30" ht="7.5" customHeight="1"/>
    <row r="2266" spans="1:30" ht="18.75" customHeight="1">
      <c r="I2266" s="215" t="s">
        <v>36</v>
      </c>
      <c r="J2266" s="215"/>
      <c r="K2266" s="215"/>
      <c r="L2266" s="215"/>
      <c r="M2266" s="215"/>
      <c r="N2266" s="215"/>
      <c r="O2266" s="215"/>
      <c r="P2266" s="215"/>
      <c r="S2266" s="216" t="s">
        <v>37</v>
      </c>
      <c r="T2266" s="216"/>
      <c r="U2266" s="216"/>
      <c r="V2266" s="216"/>
      <c r="W2266" s="216"/>
      <c r="X2266" s="216"/>
      <c r="Y2266" s="216"/>
    </row>
    <row r="2267" spans="1:30" ht="6.75" customHeight="1"/>
    <row r="2268" spans="1:30" ht="14.25" customHeight="1">
      <c r="A2268" s="211" t="s">
        <v>1726</v>
      </c>
      <c r="B2268" s="211"/>
      <c r="C2268" s="211"/>
      <c r="D2268" s="211"/>
      <c r="E2268" s="211"/>
      <c r="F2268" s="211"/>
      <c r="G2268" s="211"/>
      <c r="H2268" s="211"/>
      <c r="I2268" s="211"/>
      <c r="J2268" s="211"/>
      <c r="K2268" s="211"/>
      <c r="L2268" s="211"/>
      <c r="M2268" s="211"/>
      <c r="N2268" s="211"/>
      <c r="O2268" s="211"/>
    </row>
    <row r="2269" spans="1:30">
      <c r="B2269" s="212" t="s">
        <v>39</v>
      </c>
      <c r="C2269" s="212"/>
      <c r="D2269" s="212"/>
      <c r="F2269" s="212" t="s">
        <v>40</v>
      </c>
      <c r="G2269" s="212"/>
      <c r="H2269" s="212"/>
      <c r="I2269" s="212"/>
      <c r="J2269" s="212" t="s">
        <v>41</v>
      </c>
      <c r="K2269" s="212"/>
      <c r="L2269" s="212"/>
      <c r="N2269" s="212" t="s">
        <v>42</v>
      </c>
      <c r="O2269" s="212"/>
      <c r="P2269" s="212"/>
      <c r="Q2269" s="212"/>
      <c r="R2269" s="212"/>
      <c r="S2269" s="212"/>
      <c r="T2269" s="212"/>
      <c r="U2269" s="212"/>
      <c r="V2269" s="212"/>
      <c r="W2269" s="212"/>
      <c r="X2269" s="212"/>
      <c r="Y2269" s="212"/>
      <c r="Z2269" s="212"/>
      <c r="AA2269" s="212"/>
      <c r="AC2269" s="213" t="s">
        <v>43</v>
      </c>
      <c r="AD2269" s="213"/>
    </row>
    <row r="2270" spans="1:30">
      <c r="B2270" s="197" t="s">
        <v>1861</v>
      </c>
      <c r="C2270" s="197"/>
      <c r="D2270" s="197"/>
      <c r="F2270" s="197" t="s">
        <v>405</v>
      </c>
      <c r="G2270" s="197"/>
      <c r="H2270" s="197"/>
      <c r="I2270" s="197"/>
      <c r="J2270" s="197" t="s">
        <v>967</v>
      </c>
      <c r="K2270" s="197"/>
      <c r="L2270" s="197"/>
      <c r="N2270" s="197" t="s">
        <v>968</v>
      </c>
      <c r="O2270" s="197"/>
      <c r="P2270" s="197"/>
      <c r="Q2270" s="197"/>
      <c r="R2270" s="197"/>
      <c r="S2270" s="197"/>
      <c r="T2270" s="197"/>
      <c r="U2270" s="197"/>
      <c r="V2270" s="197"/>
      <c r="W2270" s="197"/>
      <c r="X2270" s="197"/>
      <c r="Y2270" s="197"/>
      <c r="Z2270" s="197"/>
      <c r="AA2270" s="197"/>
      <c r="AC2270" s="209">
        <v>562.9</v>
      </c>
      <c r="AD2270" s="209"/>
    </row>
    <row r="2271" spans="1:30">
      <c r="C2271" s="63" t="s">
        <v>1</v>
      </c>
      <c r="G2271" s="63" t="s">
        <v>1</v>
      </c>
      <c r="K2271" s="63" t="s">
        <v>1</v>
      </c>
      <c r="O2271" s="210" t="s">
        <v>1862</v>
      </c>
      <c r="P2271" s="210"/>
      <c r="Q2271" s="210"/>
      <c r="R2271" s="210"/>
      <c r="S2271" s="210"/>
      <c r="T2271" s="210"/>
      <c r="U2271" s="210"/>
      <c r="V2271" s="210"/>
      <c r="W2271" s="210"/>
      <c r="X2271" s="210"/>
      <c r="Y2271" s="210"/>
      <c r="Z2271" s="210"/>
      <c r="AA2271" s="210"/>
      <c r="AB2271" s="210"/>
      <c r="AC2271" s="214">
        <v>384.98</v>
      </c>
      <c r="AD2271" s="214"/>
    </row>
    <row r="2272" spans="1:30">
      <c r="C2272" s="63" t="s">
        <v>1</v>
      </c>
      <c r="G2272" s="63" t="s">
        <v>1</v>
      </c>
      <c r="K2272" s="63" t="s">
        <v>1</v>
      </c>
      <c r="O2272" s="210" t="s">
        <v>1863</v>
      </c>
      <c r="P2272" s="210"/>
      <c r="Q2272" s="210"/>
      <c r="R2272" s="210"/>
      <c r="S2272" s="210"/>
      <c r="T2272" s="210"/>
      <c r="U2272" s="210"/>
      <c r="V2272" s="210"/>
      <c r="W2272" s="210"/>
      <c r="X2272" s="210"/>
      <c r="Y2272" s="210"/>
      <c r="Z2272" s="210"/>
      <c r="AA2272" s="210"/>
      <c r="AB2272" s="210"/>
      <c r="AC2272" s="214">
        <v>177.92</v>
      </c>
      <c r="AD2272" s="214"/>
    </row>
    <row r="2273" spans="2:30">
      <c r="B2273" s="197" t="s">
        <v>1864</v>
      </c>
      <c r="C2273" s="197"/>
      <c r="D2273" s="197"/>
      <c r="F2273" s="197" t="s">
        <v>405</v>
      </c>
      <c r="G2273" s="197"/>
      <c r="H2273" s="197"/>
      <c r="I2273" s="197"/>
      <c r="J2273" s="197" t="s">
        <v>1842</v>
      </c>
      <c r="K2273" s="197"/>
      <c r="L2273" s="197"/>
      <c r="N2273" s="197" t="s">
        <v>1843</v>
      </c>
      <c r="O2273" s="197"/>
      <c r="P2273" s="197"/>
      <c r="Q2273" s="197"/>
      <c r="R2273" s="197"/>
      <c r="S2273" s="197"/>
      <c r="T2273" s="197"/>
      <c r="U2273" s="197"/>
      <c r="V2273" s="197"/>
      <c r="W2273" s="197"/>
      <c r="X2273" s="197"/>
      <c r="Y2273" s="197"/>
      <c r="Z2273" s="197"/>
      <c r="AA2273" s="197"/>
      <c r="AC2273" s="209">
        <v>4228</v>
      </c>
      <c r="AD2273" s="209"/>
    </row>
    <row r="2274" spans="2:30">
      <c r="C2274" s="63" t="s">
        <v>1</v>
      </c>
      <c r="G2274" s="63" t="s">
        <v>1</v>
      </c>
      <c r="K2274" s="63" t="s">
        <v>1</v>
      </c>
      <c r="O2274" s="210" t="s">
        <v>1865</v>
      </c>
      <c r="P2274" s="210"/>
      <c r="Q2274" s="210"/>
      <c r="R2274" s="210"/>
      <c r="S2274" s="210"/>
      <c r="T2274" s="210"/>
      <c r="U2274" s="210"/>
      <c r="V2274" s="210"/>
      <c r="W2274" s="210"/>
      <c r="X2274" s="210"/>
      <c r="Y2274" s="210"/>
      <c r="Z2274" s="210"/>
      <c r="AA2274" s="210"/>
      <c r="AB2274" s="210"/>
    </row>
    <row r="2275" spans="2:30">
      <c r="B2275" s="197" t="s">
        <v>547</v>
      </c>
      <c r="C2275" s="197"/>
      <c r="D2275" s="197"/>
      <c r="F2275" s="197" t="s">
        <v>52</v>
      </c>
      <c r="G2275" s="197"/>
      <c r="H2275" s="197"/>
      <c r="I2275" s="197"/>
      <c r="J2275" s="197" t="s">
        <v>548</v>
      </c>
      <c r="K2275" s="197"/>
      <c r="L2275" s="197"/>
      <c r="N2275" s="197" t="s">
        <v>549</v>
      </c>
      <c r="O2275" s="197"/>
      <c r="P2275" s="197"/>
      <c r="Q2275" s="197"/>
      <c r="R2275" s="197"/>
      <c r="S2275" s="197"/>
      <c r="T2275" s="197"/>
      <c r="U2275" s="197"/>
      <c r="V2275" s="197"/>
      <c r="W2275" s="197"/>
      <c r="X2275" s="197"/>
      <c r="Y2275" s="197"/>
      <c r="Z2275" s="197"/>
      <c r="AA2275" s="197"/>
      <c r="AC2275" s="209">
        <v>427.21</v>
      </c>
      <c r="AD2275" s="209"/>
    </row>
    <row r="2276" spans="2:30">
      <c r="C2276" s="63" t="s">
        <v>1</v>
      </c>
      <c r="G2276" s="63" t="s">
        <v>1</v>
      </c>
      <c r="K2276" s="63" t="s">
        <v>1</v>
      </c>
      <c r="O2276" s="210" t="s">
        <v>1866</v>
      </c>
      <c r="P2276" s="210"/>
      <c r="Q2276" s="210"/>
      <c r="R2276" s="210"/>
      <c r="S2276" s="210"/>
      <c r="T2276" s="210"/>
      <c r="U2276" s="210"/>
      <c r="V2276" s="210"/>
      <c r="W2276" s="210"/>
      <c r="X2276" s="210"/>
      <c r="Y2276" s="210"/>
      <c r="Z2276" s="210"/>
      <c r="AA2276" s="210"/>
      <c r="AB2276" s="210"/>
    </row>
    <row r="2277" spans="2:30">
      <c r="B2277" s="197" t="s">
        <v>1867</v>
      </c>
      <c r="C2277" s="197"/>
      <c r="D2277" s="197"/>
      <c r="F2277" s="197" t="s">
        <v>52</v>
      </c>
      <c r="G2277" s="197"/>
      <c r="H2277" s="197"/>
      <c r="I2277" s="197"/>
      <c r="J2277" s="197" t="s">
        <v>1868</v>
      </c>
      <c r="K2277" s="197"/>
      <c r="L2277" s="197"/>
      <c r="N2277" s="197" t="s">
        <v>1869</v>
      </c>
      <c r="O2277" s="197"/>
      <c r="P2277" s="197"/>
      <c r="Q2277" s="197"/>
      <c r="R2277" s="197"/>
      <c r="S2277" s="197"/>
      <c r="T2277" s="197"/>
      <c r="U2277" s="197"/>
      <c r="V2277" s="197"/>
      <c r="W2277" s="197"/>
      <c r="X2277" s="197"/>
      <c r="Y2277" s="197"/>
      <c r="Z2277" s="197"/>
      <c r="AA2277" s="197"/>
      <c r="AC2277" s="209">
        <v>5002.5</v>
      </c>
      <c r="AD2277" s="209"/>
    </row>
    <row r="2278" spans="2:30">
      <c r="C2278" s="63" t="s">
        <v>1</v>
      </c>
      <c r="G2278" s="63" t="s">
        <v>1</v>
      </c>
      <c r="K2278" s="63" t="s">
        <v>1</v>
      </c>
      <c r="O2278" s="210" t="s">
        <v>1870</v>
      </c>
      <c r="P2278" s="210"/>
      <c r="Q2278" s="210"/>
      <c r="R2278" s="210"/>
      <c r="S2278" s="210"/>
      <c r="T2278" s="210"/>
      <c r="U2278" s="210"/>
      <c r="V2278" s="210"/>
      <c r="W2278" s="210"/>
      <c r="X2278" s="210"/>
      <c r="Y2278" s="210"/>
      <c r="Z2278" s="210"/>
      <c r="AA2278" s="210"/>
      <c r="AB2278" s="210"/>
      <c r="AC2278" s="214">
        <v>310.25</v>
      </c>
      <c r="AD2278" s="214"/>
    </row>
    <row r="2279" spans="2:30">
      <c r="C2279" s="63" t="s">
        <v>1</v>
      </c>
      <c r="G2279" s="63" t="s">
        <v>1</v>
      </c>
      <c r="K2279" s="63" t="s">
        <v>1</v>
      </c>
      <c r="O2279" s="210" t="s">
        <v>1871</v>
      </c>
      <c r="P2279" s="210"/>
      <c r="Q2279" s="210"/>
      <c r="R2279" s="210"/>
      <c r="S2279" s="210"/>
      <c r="T2279" s="210"/>
      <c r="U2279" s="210"/>
      <c r="V2279" s="210"/>
      <c r="W2279" s="210"/>
      <c r="X2279" s="210"/>
      <c r="Y2279" s="210"/>
      <c r="Z2279" s="210"/>
      <c r="AA2279" s="210"/>
      <c r="AB2279" s="210"/>
      <c r="AC2279" s="214">
        <v>350</v>
      </c>
      <c r="AD2279" s="214"/>
    </row>
    <row r="2280" spans="2:30">
      <c r="C2280" s="63" t="s">
        <v>1</v>
      </c>
      <c r="G2280" s="63" t="s">
        <v>1</v>
      </c>
      <c r="K2280" s="63" t="s">
        <v>1</v>
      </c>
      <c r="O2280" s="210" t="s">
        <v>1872</v>
      </c>
      <c r="P2280" s="210"/>
      <c r="Q2280" s="210"/>
      <c r="R2280" s="210"/>
      <c r="S2280" s="210"/>
      <c r="T2280" s="210"/>
      <c r="U2280" s="210"/>
      <c r="V2280" s="210"/>
      <c r="W2280" s="210"/>
      <c r="X2280" s="210"/>
      <c r="Y2280" s="210"/>
      <c r="Z2280" s="210"/>
      <c r="AA2280" s="210"/>
      <c r="AB2280" s="210"/>
      <c r="AC2280" s="214">
        <v>840</v>
      </c>
      <c r="AD2280" s="214"/>
    </row>
    <row r="2281" spans="2:30">
      <c r="C2281" s="63" t="s">
        <v>1</v>
      </c>
      <c r="G2281" s="63" t="s">
        <v>1</v>
      </c>
      <c r="K2281" s="63" t="s">
        <v>1</v>
      </c>
      <c r="O2281" s="210" t="s">
        <v>1872</v>
      </c>
      <c r="P2281" s="210"/>
      <c r="Q2281" s="210"/>
      <c r="R2281" s="210"/>
      <c r="S2281" s="210"/>
      <c r="T2281" s="210"/>
      <c r="U2281" s="210"/>
      <c r="V2281" s="210"/>
      <c r="W2281" s="210"/>
      <c r="X2281" s="210"/>
      <c r="Y2281" s="210"/>
      <c r="Z2281" s="210"/>
      <c r="AA2281" s="210"/>
      <c r="AB2281" s="210"/>
      <c r="AC2281" s="214">
        <v>920</v>
      </c>
      <c r="AD2281" s="214"/>
    </row>
    <row r="2282" spans="2:30">
      <c r="C2282" s="63" t="s">
        <v>1</v>
      </c>
      <c r="G2282" s="63" t="s">
        <v>1</v>
      </c>
      <c r="K2282" s="63" t="s">
        <v>1</v>
      </c>
      <c r="O2282" s="210" t="s">
        <v>1870</v>
      </c>
      <c r="P2282" s="210"/>
      <c r="Q2282" s="210"/>
      <c r="R2282" s="210"/>
      <c r="S2282" s="210"/>
      <c r="T2282" s="210"/>
      <c r="U2282" s="210"/>
      <c r="V2282" s="210"/>
      <c r="W2282" s="210"/>
      <c r="X2282" s="210"/>
      <c r="Y2282" s="210"/>
      <c r="Z2282" s="210"/>
      <c r="AA2282" s="210"/>
      <c r="AB2282" s="210"/>
      <c r="AC2282" s="214">
        <v>181</v>
      </c>
      <c r="AD2282" s="214"/>
    </row>
    <row r="2283" spans="2:30">
      <c r="C2283" s="63" t="s">
        <v>1</v>
      </c>
      <c r="G2283" s="63" t="s">
        <v>1</v>
      </c>
      <c r="K2283" s="63" t="s">
        <v>1</v>
      </c>
      <c r="O2283" s="210" t="s">
        <v>1871</v>
      </c>
      <c r="P2283" s="210"/>
      <c r="Q2283" s="210"/>
      <c r="R2283" s="210"/>
      <c r="S2283" s="210"/>
      <c r="T2283" s="210"/>
      <c r="U2283" s="210"/>
      <c r="V2283" s="210"/>
      <c r="W2283" s="210"/>
      <c r="X2283" s="210"/>
      <c r="Y2283" s="210"/>
      <c r="Z2283" s="210"/>
      <c r="AA2283" s="210"/>
      <c r="AB2283" s="210"/>
      <c r="AC2283" s="214">
        <v>125</v>
      </c>
      <c r="AD2283" s="214"/>
    </row>
    <row r="2284" spans="2:30">
      <c r="C2284" s="63" t="s">
        <v>1</v>
      </c>
      <c r="G2284" s="63" t="s">
        <v>1</v>
      </c>
      <c r="K2284" s="63" t="s">
        <v>1</v>
      </c>
      <c r="O2284" s="210" t="s">
        <v>1871</v>
      </c>
      <c r="P2284" s="210"/>
      <c r="Q2284" s="210"/>
      <c r="R2284" s="210"/>
      <c r="S2284" s="210"/>
      <c r="T2284" s="210"/>
      <c r="U2284" s="210"/>
      <c r="V2284" s="210"/>
      <c r="W2284" s="210"/>
      <c r="X2284" s="210"/>
      <c r="Y2284" s="210"/>
      <c r="Z2284" s="210"/>
      <c r="AA2284" s="210"/>
      <c r="AB2284" s="210"/>
      <c r="AC2284" s="214">
        <v>160</v>
      </c>
      <c r="AD2284" s="214"/>
    </row>
    <row r="2285" spans="2:30">
      <c r="C2285" s="63" t="s">
        <v>1</v>
      </c>
      <c r="G2285" s="63" t="s">
        <v>1</v>
      </c>
      <c r="K2285" s="63" t="s">
        <v>1</v>
      </c>
      <c r="O2285" s="210" t="s">
        <v>1870</v>
      </c>
      <c r="P2285" s="210"/>
      <c r="Q2285" s="210"/>
      <c r="R2285" s="210"/>
      <c r="S2285" s="210"/>
      <c r="T2285" s="210"/>
      <c r="U2285" s="210"/>
      <c r="V2285" s="210"/>
      <c r="W2285" s="210"/>
      <c r="X2285" s="210"/>
      <c r="Y2285" s="210"/>
      <c r="Z2285" s="210"/>
      <c r="AA2285" s="210"/>
      <c r="AB2285" s="210"/>
      <c r="AC2285" s="214">
        <v>181</v>
      </c>
      <c r="AD2285" s="214"/>
    </row>
    <row r="2286" spans="2:30">
      <c r="C2286" s="63" t="s">
        <v>1</v>
      </c>
      <c r="G2286" s="63" t="s">
        <v>1</v>
      </c>
      <c r="K2286" s="63" t="s">
        <v>1</v>
      </c>
      <c r="O2286" s="210" t="s">
        <v>1873</v>
      </c>
      <c r="P2286" s="210"/>
      <c r="Q2286" s="210"/>
      <c r="R2286" s="210"/>
      <c r="S2286" s="210"/>
      <c r="T2286" s="210"/>
      <c r="U2286" s="210"/>
      <c r="V2286" s="210"/>
      <c r="W2286" s="210"/>
      <c r="X2286" s="210"/>
      <c r="Y2286" s="210"/>
      <c r="Z2286" s="210"/>
      <c r="AA2286" s="210"/>
      <c r="AB2286" s="210"/>
      <c r="AC2286" s="214">
        <v>46.75</v>
      </c>
      <c r="AD2286" s="214"/>
    </row>
    <row r="2287" spans="2:30">
      <c r="C2287" s="63" t="s">
        <v>1</v>
      </c>
      <c r="G2287" s="63" t="s">
        <v>1</v>
      </c>
      <c r="K2287" s="63" t="s">
        <v>1</v>
      </c>
      <c r="O2287" s="210" t="s">
        <v>1871</v>
      </c>
      <c r="P2287" s="210"/>
      <c r="Q2287" s="210"/>
      <c r="R2287" s="210"/>
      <c r="S2287" s="210"/>
      <c r="T2287" s="210"/>
      <c r="U2287" s="210"/>
      <c r="V2287" s="210"/>
      <c r="W2287" s="210"/>
      <c r="X2287" s="210"/>
      <c r="Y2287" s="210"/>
      <c r="Z2287" s="210"/>
      <c r="AA2287" s="210"/>
      <c r="AB2287" s="210"/>
      <c r="AC2287" s="214">
        <v>275</v>
      </c>
      <c r="AD2287" s="214"/>
    </row>
    <row r="2288" spans="2:30">
      <c r="C2288" s="63" t="s">
        <v>1</v>
      </c>
      <c r="G2288" s="63" t="s">
        <v>1</v>
      </c>
      <c r="K2288" s="63" t="s">
        <v>1</v>
      </c>
      <c r="O2288" s="210" t="s">
        <v>1870</v>
      </c>
      <c r="P2288" s="210"/>
      <c r="Q2288" s="210"/>
      <c r="R2288" s="210"/>
      <c r="S2288" s="210"/>
      <c r="T2288" s="210"/>
      <c r="U2288" s="210"/>
      <c r="V2288" s="210"/>
      <c r="W2288" s="210"/>
      <c r="X2288" s="210"/>
      <c r="Y2288" s="210"/>
      <c r="Z2288" s="210"/>
      <c r="AA2288" s="210"/>
      <c r="AB2288" s="210"/>
      <c r="AC2288" s="214">
        <v>125</v>
      </c>
      <c r="AD2288" s="214"/>
    </row>
    <row r="2289" spans="2:30">
      <c r="C2289" s="63" t="s">
        <v>1</v>
      </c>
      <c r="G2289" s="63" t="s">
        <v>1</v>
      </c>
      <c r="K2289" s="63" t="s">
        <v>1</v>
      </c>
      <c r="O2289" s="210" t="s">
        <v>1872</v>
      </c>
      <c r="P2289" s="210"/>
      <c r="Q2289" s="210"/>
      <c r="R2289" s="210"/>
      <c r="S2289" s="210"/>
      <c r="T2289" s="210"/>
      <c r="U2289" s="210"/>
      <c r="V2289" s="210"/>
      <c r="W2289" s="210"/>
      <c r="X2289" s="210"/>
      <c r="Y2289" s="210"/>
      <c r="Z2289" s="210"/>
      <c r="AA2289" s="210"/>
      <c r="AB2289" s="210"/>
      <c r="AC2289" s="214">
        <v>181</v>
      </c>
      <c r="AD2289" s="214"/>
    </row>
    <row r="2290" spans="2:30">
      <c r="C2290" s="63" t="s">
        <v>1</v>
      </c>
      <c r="G2290" s="63" t="s">
        <v>1</v>
      </c>
      <c r="K2290" s="63" t="s">
        <v>1</v>
      </c>
      <c r="O2290" s="210" t="s">
        <v>1870</v>
      </c>
      <c r="P2290" s="210"/>
      <c r="Q2290" s="210"/>
      <c r="R2290" s="210"/>
      <c r="S2290" s="210"/>
      <c r="T2290" s="210"/>
      <c r="U2290" s="210"/>
      <c r="V2290" s="210"/>
      <c r="W2290" s="210"/>
      <c r="X2290" s="210"/>
      <c r="Y2290" s="210"/>
      <c r="Z2290" s="210"/>
      <c r="AA2290" s="210"/>
      <c r="AB2290" s="210"/>
      <c r="AC2290" s="214">
        <v>181</v>
      </c>
      <c r="AD2290" s="214"/>
    </row>
    <row r="2291" spans="2:30">
      <c r="C2291" s="63" t="s">
        <v>1</v>
      </c>
      <c r="G2291" s="63" t="s">
        <v>1</v>
      </c>
      <c r="K2291" s="63" t="s">
        <v>1</v>
      </c>
      <c r="O2291" s="210" t="s">
        <v>1873</v>
      </c>
      <c r="P2291" s="210"/>
      <c r="Q2291" s="210"/>
      <c r="R2291" s="210"/>
      <c r="S2291" s="210"/>
      <c r="T2291" s="210"/>
      <c r="U2291" s="210"/>
      <c r="V2291" s="210"/>
      <c r="W2291" s="210"/>
      <c r="X2291" s="210"/>
      <c r="Y2291" s="210"/>
      <c r="Z2291" s="210"/>
      <c r="AA2291" s="210"/>
      <c r="AB2291" s="210"/>
      <c r="AC2291" s="214">
        <v>66</v>
      </c>
      <c r="AD2291" s="214"/>
    </row>
    <row r="2292" spans="2:30">
      <c r="C2292" s="63" t="s">
        <v>1</v>
      </c>
      <c r="G2292" s="63" t="s">
        <v>1</v>
      </c>
      <c r="K2292" s="63" t="s">
        <v>1</v>
      </c>
      <c r="O2292" s="210" t="s">
        <v>1873</v>
      </c>
      <c r="P2292" s="210"/>
      <c r="Q2292" s="210"/>
      <c r="R2292" s="210"/>
      <c r="S2292" s="210"/>
      <c r="T2292" s="210"/>
      <c r="U2292" s="210"/>
      <c r="V2292" s="210"/>
      <c r="W2292" s="210"/>
      <c r="X2292" s="210"/>
      <c r="Y2292" s="210"/>
      <c r="Z2292" s="210"/>
      <c r="AA2292" s="210"/>
      <c r="AB2292" s="210"/>
      <c r="AC2292" s="214">
        <v>26</v>
      </c>
      <c r="AD2292" s="214"/>
    </row>
    <row r="2293" spans="2:30">
      <c r="C2293" s="63" t="s">
        <v>1</v>
      </c>
      <c r="G2293" s="63" t="s">
        <v>1</v>
      </c>
      <c r="K2293" s="63" t="s">
        <v>1</v>
      </c>
      <c r="O2293" s="210" t="s">
        <v>1873</v>
      </c>
      <c r="P2293" s="210"/>
      <c r="Q2293" s="210"/>
      <c r="R2293" s="210"/>
      <c r="S2293" s="210"/>
      <c r="T2293" s="210"/>
      <c r="U2293" s="210"/>
      <c r="V2293" s="210"/>
      <c r="W2293" s="210"/>
      <c r="X2293" s="210"/>
      <c r="Y2293" s="210"/>
      <c r="Z2293" s="210"/>
      <c r="AA2293" s="210"/>
      <c r="AB2293" s="210"/>
      <c r="AC2293" s="214">
        <v>36.25</v>
      </c>
      <c r="AD2293" s="214"/>
    </row>
    <row r="2294" spans="2:30">
      <c r="C2294" s="63" t="s">
        <v>1</v>
      </c>
      <c r="G2294" s="63" t="s">
        <v>1</v>
      </c>
      <c r="K2294" s="63" t="s">
        <v>1</v>
      </c>
      <c r="O2294" s="210" t="s">
        <v>1873</v>
      </c>
      <c r="P2294" s="210"/>
      <c r="Q2294" s="210"/>
      <c r="R2294" s="210"/>
      <c r="S2294" s="210"/>
      <c r="T2294" s="210"/>
      <c r="U2294" s="210"/>
      <c r="V2294" s="210"/>
      <c r="W2294" s="210"/>
      <c r="X2294" s="210"/>
      <c r="Y2294" s="210"/>
      <c r="Z2294" s="210"/>
      <c r="AA2294" s="210"/>
      <c r="AB2294" s="210"/>
      <c r="AC2294" s="214">
        <v>63.25</v>
      </c>
      <c r="AD2294" s="214"/>
    </row>
    <row r="2295" spans="2:30">
      <c r="C2295" s="63" t="s">
        <v>1</v>
      </c>
      <c r="G2295" s="63" t="s">
        <v>1</v>
      </c>
      <c r="K2295" s="63" t="s">
        <v>1</v>
      </c>
      <c r="O2295" s="210" t="s">
        <v>1873</v>
      </c>
      <c r="P2295" s="210"/>
      <c r="Q2295" s="210"/>
      <c r="R2295" s="210"/>
      <c r="S2295" s="210"/>
      <c r="T2295" s="210"/>
      <c r="U2295" s="210"/>
      <c r="V2295" s="210"/>
      <c r="W2295" s="210"/>
      <c r="X2295" s="210"/>
      <c r="Y2295" s="210"/>
      <c r="Z2295" s="210"/>
      <c r="AA2295" s="210"/>
      <c r="AB2295" s="210"/>
      <c r="AC2295" s="214">
        <v>30</v>
      </c>
      <c r="AD2295" s="214"/>
    </row>
    <row r="2296" spans="2:30">
      <c r="C2296" s="63" t="s">
        <v>1</v>
      </c>
      <c r="G2296" s="63" t="s">
        <v>1</v>
      </c>
      <c r="K2296" s="63" t="s">
        <v>1</v>
      </c>
      <c r="O2296" s="210" t="s">
        <v>1870</v>
      </c>
      <c r="P2296" s="210"/>
      <c r="Q2296" s="210"/>
      <c r="R2296" s="210"/>
      <c r="S2296" s="210"/>
      <c r="T2296" s="210"/>
      <c r="U2296" s="210"/>
      <c r="V2296" s="210"/>
      <c r="W2296" s="210"/>
      <c r="X2296" s="210"/>
      <c r="Y2296" s="210"/>
      <c r="Z2296" s="210"/>
      <c r="AA2296" s="210"/>
      <c r="AB2296" s="210"/>
      <c r="AC2296" s="214">
        <v>181</v>
      </c>
      <c r="AD2296" s="214"/>
    </row>
    <row r="2297" spans="2:30">
      <c r="C2297" s="63" t="s">
        <v>1</v>
      </c>
      <c r="G2297" s="63" t="s">
        <v>1</v>
      </c>
      <c r="K2297" s="63" t="s">
        <v>1</v>
      </c>
      <c r="O2297" s="210" t="s">
        <v>1871</v>
      </c>
      <c r="P2297" s="210"/>
      <c r="Q2297" s="210"/>
      <c r="R2297" s="210"/>
      <c r="S2297" s="210"/>
      <c r="T2297" s="210"/>
      <c r="U2297" s="210"/>
      <c r="V2297" s="210"/>
      <c r="W2297" s="210"/>
      <c r="X2297" s="210"/>
      <c r="Y2297" s="210"/>
      <c r="Z2297" s="210"/>
      <c r="AA2297" s="210"/>
      <c r="AB2297" s="210"/>
      <c r="AC2297" s="214">
        <v>181</v>
      </c>
      <c r="AD2297" s="214"/>
    </row>
    <row r="2298" spans="2:30">
      <c r="C2298" s="63" t="s">
        <v>1</v>
      </c>
      <c r="G2298" s="63" t="s">
        <v>1</v>
      </c>
      <c r="K2298" s="63" t="s">
        <v>1</v>
      </c>
      <c r="O2298" s="210" t="s">
        <v>1871</v>
      </c>
      <c r="P2298" s="210"/>
      <c r="Q2298" s="210"/>
      <c r="R2298" s="210"/>
      <c r="S2298" s="210"/>
      <c r="T2298" s="210"/>
      <c r="U2298" s="210"/>
      <c r="V2298" s="210"/>
      <c r="W2298" s="210"/>
      <c r="X2298" s="210"/>
      <c r="Y2298" s="210"/>
      <c r="Z2298" s="210"/>
      <c r="AA2298" s="210"/>
      <c r="AB2298" s="210"/>
      <c r="AC2298" s="214">
        <v>181</v>
      </c>
      <c r="AD2298" s="214"/>
    </row>
    <row r="2299" spans="2:30">
      <c r="C2299" s="63" t="s">
        <v>1</v>
      </c>
      <c r="G2299" s="63" t="s">
        <v>1</v>
      </c>
      <c r="K2299" s="63" t="s">
        <v>1</v>
      </c>
      <c r="O2299" s="210" t="s">
        <v>1871</v>
      </c>
      <c r="P2299" s="210"/>
      <c r="Q2299" s="210"/>
      <c r="R2299" s="210"/>
      <c r="S2299" s="210"/>
      <c r="T2299" s="210"/>
      <c r="U2299" s="210"/>
      <c r="V2299" s="210"/>
      <c r="W2299" s="210"/>
      <c r="X2299" s="210"/>
      <c r="Y2299" s="210"/>
      <c r="Z2299" s="210"/>
      <c r="AA2299" s="210"/>
      <c r="AB2299" s="210"/>
      <c r="AC2299" s="214">
        <v>181</v>
      </c>
      <c r="AD2299" s="214"/>
    </row>
    <row r="2300" spans="2:30">
      <c r="C2300" s="63" t="s">
        <v>1</v>
      </c>
      <c r="G2300" s="63" t="s">
        <v>1</v>
      </c>
      <c r="K2300" s="63" t="s">
        <v>1</v>
      </c>
      <c r="O2300" s="210" t="s">
        <v>1870</v>
      </c>
      <c r="P2300" s="210"/>
      <c r="Q2300" s="210"/>
      <c r="R2300" s="210"/>
      <c r="S2300" s="210"/>
      <c r="T2300" s="210"/>
      <c r="U2300" s="210"/>
      <c r="V2300" s="210"/>
      <c r="W2300" s="210"/>
      <c r="X2300" s="210"/>
      <c r="Y2300" s="210"/>
      <c r="Z2300" s="210"/>
      <c r="AA2300" s="210"/>
      <c r="AB2300" s="210"/>
      <c r="AC2300" s="214">
        <v>181</v>
      </c>
      <c r="AD2300" s="214"/>
    </row>
    <row r="2301" spans="2:30">
      <c r="B2301" s="197" t="s">
        <v>1670</v>
      </c>
      <c r="C2301" s="197"/>
      <c r="D2301" s="197"/>
      <c r="F2301" s="197" t="s">
        <v>52</v>
      </c>
      <c r="G2301" s="197"/>
      <c r="H2301" s="197"/>
      <c r="I2301" s="197"/>
      <c r="J2301" s="197" t="s">
        <v>1070</v>
      </c>
      <c r="K2301" s="197"/>
      <c r="L2301" s="197"/>
      <c r="N2301" s="197" t="s">
        <v>1071</v>
      </c>
      <c r="O2301" s="197"/>
      <c r="P2301" s="197"/>
      <c r="Q2301" s="197"/>
      <c r="R2301" s="197"/>
      <c r="S2301" s="197"/>
      <c r="T2301" s="197"/>
      <c r="U2301" s="197"/>
      <c r="V2301" s="197"/>
      <c r="W2301" s="197"/>
      <c r="X2301" s="197"/>
      <c r="Y2301" s="197"/>
      <c r="Z2301" s="197"/>
      <c r="AA2301" s="197"/>
      <c r="AC2301" s="209">
        <v>68945.25</v>
      </c>
      <c r="AD2301" s="209"/>
    </row>
    <row r="2302" spans="2:30">
      <c r="C2302" s="63" t="s">
        <v>1</v>
      </c>
      <c r="G2302" s="63" t="s">
        <v>1</v>
      </c>
      <c r="K2302" s="63" t="s">
        <v>1</v>
      </c>
      <c r="O2302" s="210" t="s">
        <v>1874</v>
      </c>
      <c r="P2302" s="210"/>
      <c r="Q2302" s="210"/>
      <c r="R2302" s="210"/>
      <c r="S2302" s="210"/>
      <c r="T2302" s="210"/>
      <c r="U2302" s="210"/>
      <c r="V2302" s="210"/>
      <c r="W2302" s="210"/>
      <c r="X2302" s="210"/>
      <c r="Y2302" s="210"/>
      <c r="Z2302" s="210"/>
      <c r="AA2302" s="210"/>
      <c r="AB2302" s="210"/>
      <c r="AC2302" s="214">
        <v>62505.25</v>
      </c>
      <c r="AD2302" s="214"/>
    </row>
    <row r="2303" spans="2:30">
      <c r="C2303" s="63" t="s">
        <v>1</v>
      </c>
      <c r="G2303" s="63" t="s">
        <v>1</v>
      </c>
      <c r="K2303" s="63" t="s">
        <v>1</v>
      </c>
      <c r="O2303" s="210" t="s">
        <v>1875</v>
      </c>
      <c r="P2303" s="210"/>
      <c r="Q2303" s="210"/>
      <c r="R2303" s="210"/>
      <c r="S2303" s="210"/>
      <c r="T2303" s="210"/>
      <c r="U2303" s="210"/>
      <c r="V2303" s="210"/>
      <c r="W2303" s="210"/>
      <c r="X2303" s="210"/>
      <c r="Y2303" s="210"/>
      <c r="Z2303" s="210"/>
      <c r="AA2303" s="210"/>
      <c r="AB2303" s="210"/>
      <c r="AC2303" s="214">
        <v>6440</v>
      </c>
      <c r="AD2303" s="214"/>
    </row>
    <row r="2304" spans="2:30">
      <c r="B2304" s="197" t="s">
        <v>1876</v>
      </c>
      <c r="C2304" s="197"/>
      <c r="D2304" s="197"/>
      <c r="F2304" s="197" t="s">
        <v>214</v>
      </c>
      <c r="G2304" s="197"/>
      <c r="H2304" s="197"/>
      <c r="I2304" s="197"/>
      <c r="J2304" s="197" t="s">
        <v>1877</v>
      </c>
      <c r="K2304" s="197"/>
      <c r="L2304" s="197"/>
      <c r="N2304" s="197" t="s">
        <v>1878</v>
      </c>
      <c r="O2304" s="197"/>
      <c r="P2304" s="197"/>
      <c r="Q2304" s="197"/>
      <c r="R2304" s="197"/>
      <c r="S2304" s="197"/>
      <c r="T2304" s="197"/>
      <c r="U2304" s="197"/>
      <c r="V2304" s="197"/>
      <c r="W2304" s="197"/>
      <c r="X2304" s="197"/>
      <c r="Y2304" s="197"/>
      <c r="Z2304" s="197"/>
      <c r="AA2304" s="197"/>
      <c r="AC2304" s="209">
        <v>29.12</v>
      </c>
      <c r="AD2304" s="209"/>
    </row>
    <row r="2305" spans="2:30">
      <c r="C2305" s="63" t="s">
        <v>1</v>
      </c>
      <c r="G2305" s="63" t="s">
        <v>1</v>
      </c>
      <c r="K2305" s="63" t="s">
        <v>1</v>
      </c>
      <c r="O2305" s="210" t="s">
        <v>449</v>
      </c>
      <c r="P2305" s="210"/>
      <c r="Q2305" s="210"/>
      <c r="R2305" s="210"/>
      <c r="S2305" s="210"/>
      <c r="T2305" s="210"/>
      <c r="U2305" s="210"/>
      <c r="V2305" s="210"/>
      <c r="W2305" s="210"/>
      <c r="X2305" s="210"/>
      <c r="Y2305" s="210"/>
      <c r="Z2305" s="210"/>
      <c r="AA2305" s="210"/>
      <c r="AB2305" s="210"/>
    </row>
    <row r="2306" spans="2:30">
      <c r="B2306" s="197" t="s">
        <v>1069</v>
      </c>
      <c r="C2306" s="197"/>
      <c r="D2306" s="197"/>
      <c r="F2306" s="197" t="s">
        <v>214</v>
      </c>
      <c r="G2306" s="197"/>
      <c r="H2306" s="197"/>
      <c r="I2306" s="197"/>
      <c r="J2306" s="197" t="s">
        <v>1070</v>
      </c>
      <c r="K2306" s="197"/>
      <c r="L2306" s="197"/>
      <c r="N2306" s="197" t="s">
        <v>1071</v>
      </c>
      <c r="O2306" s="197"/>
      <c r="P2306" s="197"/>
      <c r="Q2306" s="197"/>
      <c r="R2306" s="197"/>
      <c r="S2306" s="197"/>
      <c r="T2306" s="197"/>
      <c r="U2306" s="197"/>
      <c r="V2306" s="197"/>
      <c r="W2306" s="197"/>
      <c r="X2306" s="197"/>
      <c r="Y2306" s="197"/>
      <c r="Z2306" s="197"/>
      <c r="AA2306" s="197"/>
      <c r="AC2306" s="209">
        <v>310.11</v>
      </c>
      <c r="AD2306" s="209"/>
    </row>
    <row r="2307" spans="2:30">
      <c r="C2307" s="63" t="s">
        <v>1</v>
      </c>
      <c r="G2307" s="63" t="s">
        <v>1</v>
      </c>
      <c r="K2307" s="63" t="s">
        <v>1</v>
      </c>
      <c r="O2307" s="210" t="s">
        <v>1879</v>
      </c>
      <c r="P2307" s="210"/>
      <c r="Q2307" s="210"/>
      <c r="R2307" s="210"/>
      <c r="S2307" s="210"/>
      <c r="T2307" s="210"/>
      <c r="U2307" s="210"/>
      <c r="V2307" s="210"/>
      <c r="W2307" s="210"/>
      <c r="X2307" s="210"/>
      <c r="Y2307" s="210"/>
      <c r="Z2307" s="210"/>
      <c r="AA2307" s="210"/>
      <c r="AB2307" s="210"/>
      <c r="AC2307" s="214">
        <v>17.25</v>
      </c>
      <c r="AD2307" s="214"/>
    </row>
    <row r="2308" spans="2:30">
      <c r="C2308" s="63" t="s">
        <v>1</v>
      </c>
      <c r="G2308" s="63" t="s">
        <v>1</v>
      </c>
      <c r="K2308" s="63" t="s">
        <v>1</v>
      </c>
      <c r="O2308" s="210" t="s">
        <v>1880</v>
      </c>
      <c r="P2308" s="210"/>
      <c r="Q2308" s="210"/>
      <c r="R2308" s="210"/>
      <c r="S2308" s="210"/>
      <c r="T2308" s="210"/>
      <c r="U2308" s="210"/>
      <c r="V2308" s="210"/>
      <c r="W2308" s="210"/>
      <c r="X2308" s="210"/>
      <c r="Y2308" s="210"/>
      <c r="Z2308" s="210"/>
      <c r="AA2308" s="210"/>
      <c r="AB2308" s="210"/>
      <c r="AC2308" s="214">
        <v>292.86</v>
      </c>
      <c r="AD2308" s="214"/>
    </row>
    <row r="2309" spans="2:30">
      <c r="B2309" s="197" t="s">
        <v>1881</v>
      </c>
      <c r="C2309" s="197"/>
      <c r="D2309" s="197"/>
      <c r="F2309" s="197" t="s">
        <v>214</v>
      </c>
      <c r="G2309" s="197"/>
      <c r="H2309" s="197"/>
      <c r="I2309" s="197"/>
      <c r="J2309" s="197" t="s">
        <v>1882</v>
      </c>
      <c r="K2309" s="197"/>
      <c r="L2309" s="197"/>
      <c r="N2309" s="197" t="s">
        <v>1883</v>
      </c>
      <c r="O2309" s="197"/>
      <c r="P2309" s="197"/>
      <c r="Q2309" s="197"/>
      <c r="R2309" s="197"/>
      <c r="S2309" s="197"/>
      <c r="T2309" s="197"/>
      <c r="U2309" s="197"/>
      <c r="V2309" s="197"/>
      <c r="W2309" s="197"/>
      <c r="X2309" s="197"/>
      <c r="Y2309" s="197"/>
      <c r="Z2309" s="197"/>
      <c r="AA2309" s="197"/>
      <c r="AC2309" s="209">
        <v>168.56</v>
      </c>
      <c r="AD2309" s="209"/>
    </row>
    <row r="2310" spans="2:30">
      <c r="C2310" s="63" t="s">
        <v>1</v>
      </c>
      <c r="G2310" s="63" t="s">
        <v>1</v>
      </c>
      <c r="K2310" s="63" t="s">
        <v>1</v>
      </c>
      <c r="O2310" s="210" t="s">
        <v>652</v>
      </c>
      <c r="P2310" s="210"/>
      <c r="Q2310" s="210"/>
      <c r="R2310" s="210"/>
      <c r="S2310" s="210"/>
      <c r="T2310" s="210"/>
      <c r="U2310" s="210"/>
      <c r="V2310" s="210"/>
      <c r="W2310" s="210"/>
      <c r="X2310" s="210"/>
      <c r="Y2310" s="210"/>
      <c r="Z2310" s="210"/>
      <c r="AA2310" s="210"/>
      <c r="AB2310" s="210"/>
    </row>
    <row r="2311" spans="2:30">
      <c r="B2311" s="197" t="s">
        <v>722</v>
      </c>
      <c r="C2311" s="197"/>
      <c r="D2311" s="197"/>
      <c r="F2311" s="197" t="s">
        <v>302</v>
      </c>
      <c r="G2311" s="197"/>
      <c r="H2311" s="197"/>
      <c r="I2311" s="197"/>
      <c r="J2311" s="197" t="s">
        <v>625</v>
      </c>
      <c r="K2311" s="197"/>
      <c r="L2311" s="197"/>
      <c r="N2311" s="197" t="s">
        <v>626</v>
      </c>
      <c r="O2311" s="197"/>
      <c r="P2311" s="197"/>
      <c r="Q2311" s="197"/>
      <c r="R2311" s="197"/>
      <c r="S2311" s="197"/>
      <c r="T2311" s="197"/>
      <c r="U2311" s="197"/>
      <c r="V2311" s="197"/>
      <c r="W2311" s="197"/>
      <c r="X2311" s="197"/>
      <c r="Y2311" s="197"/>
      <c r="Z2311" s="197"/>
      <c r="AA2311" s="197"/>
      <c r="AC2311" s="209">
        <v>1224.24</v>
      </c>
      <c r="AD2311" s="209"/>
    </row>
    <row r="2312" spans="2:30">
      <c r="C2312" s="63" t="s">
        <v>1</v>
      </c>
      <c r="G2312" s="63" t="s">
        <v>1</v>
      </c>
      <c r="K2312" s="63" t="s">
        <v>1</v>
      </c>
      <c r="O2312" s="210" t="s">
        <v>1884</v>
      </c>
      <c r="P2312" s="210"/>
      <c r="Q2312" s="210"/>
      <c r="R2312" s="210"/>
      <c r="S2312" s="210"/>
      <c r="T2312" s="210"/>
      <c r="U2312" s="210"/>
      <c r="V2312" s="210"/>
      <c r="W2312" s="210"/>
      <c r="X2312" s="210"/>
      <c r="Y2312" s="210"/>
      <c r="Z2312" s="210"/>
      <c r="AA2312" s="210"/>
      <c r="AB2312" s="210"/>
      <c r="AC2312" s="214">
        <v>1206.29</v>
      </c>
      <c r="AD2312" s="214"/>
    </row>
    <row r="2313" spans="2:30">
      <c r="C2313" s="63" t="s">
        <v>1</v>
      </c>
      <c r="G2313" s="63" t="s">
        <v>1</v>
      </c>
      <c r="K2313" s="63" t="s">
        <v>1</v>
      </c>
      <c r="O2313" s="210" t="s">
        <v>676</v>
      </c>
      <c r="P2313" s="210"/>
      <c r="Q2313" s="210"/>
      <c r="R2313" s="210"/>
      <c r="S2313" s="210"/>
      <c r="T2313" s="210"/>
      <c r="U2313" s="210"/>
      <c r="V2313" s="210"/>
      <c r="W2313" s="210"/>
      <c r="X2313" s="210"/>
      <c r="Y2313" s="210"/>
      <c r="Z2313" s="210"/>
      <c r="AA2313" s="210"/>
      <c r="AB2313" s="210"/>
      <c r="AC2313" s="214">
        <v>17.95</v>
      </c>
      <c r="AD2313" s="214"/>
    </row>
    <row r="2314" spans="2:30">
      <c r="B2314" s="197" t="s">
        <v>723</v>
      </c>
      <c r="C2314" s="197"/>
      <c r="D2314" s="197"/>
      <c r="F2314" s="197" t="s">
        <v>302</v>
      </c>
      <c r="G2314" s="197"/>
      <c r="H2314" s="197"/>
      <c r="I2314" s="197"/>
      <c r="J2314" s="197" t="s">
        <v>724</v>
      </c>
      <c r="K2314" s="197"/>
      <c r="L2314" s="197"/>
      <c r="N2314" s="197" t="s">
        <v>725</v>
      </c>
      <c r="O2314" s="197"/>
      <c r="P2314" s="197"/>
      <c r="Q2314" s="197"/>
      <c r="R2314" s="197"/>
      <c r="S2314" s="197"/>
      <c r="T2314" s="197"/>
      <c r="U2314" s="197"/>
      <c r="V2314" s="197"/>
      <c r="W2314" s="197"/>
      <c r="X2314" s="197"/>
      <c r="Y2314" s="197"/>
      <c r="Z2314" s="197"/>
      <c r="AA2314" s="197"/>
      <c r="AC2314" s="209">
        <v>1493.75</v>
      </c>
      <c r="AD2314" s="209"/>
    </row>
    <row r="2315" spans="2:30">
      <c r="C2315" s="63" t="s">
        <v>1</v>
      </c>
      <c r="G2315" s="63" t="s">
        <v>1</v>
      </c>
      <c r="K2315" s="63" t="s">
        <v>1</v>
      </c>
      <c r="O2315" s="210" t="s">
        <v>726</v>
      </c>
      <c r="P2315" s="210"/>
      <c r="Q2315" s="210"/>
      <c r="R2315" s="210"/>
      <c r="S2315" s="210"/>
      <c r="T2315" s="210"/>
      <c r="U2315" s="210"/>
      <c r="V2315" s="210"/>
      <c r="W2315" s="210"/>
      <c r="X2315" s="210"/>
      <c r="Y2315" s="210"/>
      <c r="Z2315" s="210"/>
      <c r="AA2315" s="210"/>
      <c r="AB2315" s="210"/>
    </row>
    <row r="2316" spans="2:30">
      <c r="B2316" s="197" t="s">
        <v>1885</v>
      </c>
      <c r="C2316" s="197"/>
      <c r="D2316" s="197"/>
      <c r="F2316" s="197" t="s">
        <v>302</v>
      </c>
      <c r="G2316" s="197"/>
      <c r="H2316" s="197"/>
      <c r="I2316" s="197"/>
      <c r="J2316" s="197" t="s">
        <v>1868</v>
      </c>
      <c r="K2316" s="197"/>
      <c r="L2316" s="197"/>
      <c r="N2316" s="197" t="s">
        <v>1869</v>
      </c>
      <c r="O2316" s="197"/>
      <c r="P2316" s="197"/>
      <c r="Q2316" s="197"/>
      <c r="R2316" s="197"/>
      <c r="S2316" s="197"/>
      <c r="T2316" s="197"/>
      <c r="U2316" s="197"/>
      <c r="V2316" s="197"/>
      <c r="W2316" s="197"/>
      <c r="X2316" s="197"/>
      <c r="Y2316" s="197"/>
      <c r="Z2316" s="197"/>
      <c r="AA2316" s="197"/>
      <c r="AC2316" s="209">
        <v>531</v>
      </c>
      <c r="AD2316" s="209"/>
    </row>
    <row r="2317" spans="2:30">
      <c r="C2317" s="63" t="s">
        <v>1</v>
      </c>
      <c r="G2317" s="63" t="s">
        <v>1</v>
      </c>
      <c r="K2317" s="63" t="s">
        <v>1</v>
      </c>
      <c r="O2317" s="210" t="s">
        <v>1886</v>
      </c>
      <c r="P2317" s="210"/>
      <c r="Q2317" s="210"/>
      <c r="R2317" s="210"/>
      <c r="S2317" s="210"/>
      <c r="T2317" s="210"/>
      <c r="U2317" s="210"/>
      <c r="V2317" s="210"/>
      <c r="W2317" s="210"/>
      <c r="X2317" s="210"/>
      <c r="Y2317" s="210"/>
      <c r="Z2317" s="210"/>
      <c r="AA2317" s="210"/>
      <c r="AB2317" s="210"/>
      <c r="AC2317" s="214">
        <v>175</v>
      </c>
      <c r="AD2317" s="214"/>
    </row>
    <row r="2318" spans="2:30">
      <c r="C2318" s="63" t="s">
        <v>1</v>
      </c>
      <c r="G2318" s="63" t="s">
        <v>1</v>
      </c>
      <c r="K2318" s="63" t="s">
        <v>1</v>
      </c>
      <c r="O2318" s="210" t="s">
        <v>1887</v>
      </c>
      <c r="P2318" s="210"/>
      <c r="Q2318" s="210"/>
      <c r="R2318" s="210"/>
      <c r="S2318" s="210"/>
      <c r="T2318" s="210"/>
      <c r="U2318" s="210"/>
      <c r="V2318" s="210"/>
      <c r="W2318" s="210"/>
      <c r="X2318" s="210"/>
      <c r="Y2318" s="210"/>
      <c r="Z2318" s="210"/>
      <c r="AA2318" s="210"/>
      <c r="AB2318" s="210"/>
      <c r="AC2318" s="214">
        <v>175</v>
      </c>
      <c r="AD2318" s="214"/>
    </row>
    <row r="2319" spans="2:30">
      <c r="C2319" s="63" t="s">
        <v>1</v>
      </c>
      <c r="G2319" s="63" t="s">
        <v>1</v>
      </c>
      <c r="K2319" s="63" t="s">
        <v>1</v>
      </c>
      <c r="O2319" s="210" t="s">
        <v>1888</v>
      </c>
      <c r="P2319" s="210"/>
      <c r="Q2319" s="210"/>
      <c r="R2319" s="210"/>
      <c r="S2319" s="210"/>
      <c r="T2319" s="210"/>
      <c r="U2319" s="210"/>
      <c r="V2319" s="210"/>
      <c r="W2319" s="210"/>
      <c r="X2319" s="210"/>
      <c r="Y2319" s="210"/>
      <c r="Z2319" s="210"/>
      <c r="AA2319" s="210"/>
      <c r="AB2319" s="210"/>
      <c r="AC2319" s="214">
        <v>181</v>
      </c>
      <c r="AD2319" s="214"/>
    </row>
    <row r="2320" spans="2:30" ht="45" customHeight="1"/>
    <row r="2321" spans="1:30" ht="12" customHeight="1"/>
    <row r="2322" spans="1:30" ht="13.5" customHeight="1">
      <c r="A2322" s="195" t="s">
        <v>115</v>
      </c>
      <c r="B2322" s="195"/>
      <c r="C2322" s="195"/>
      <c r="D2322" s="195"/>
      <c r="E2322" s="195"/>
      <c r="F2322" s="195"/>
      <c r="G2322" s="195"/>
      <c r="H2322" s="195"/>
      <c r="I2322" s="195"/>
      <c r="J2322" s="195"/>
      <c r="K2322" s="195"/>
      <c r="L2322" s="195"/>
      <c r="M2322" s="195"/>
      <c r="R2322" s="196" t="s">
        <v>1889</v>
      </c>
      <c r="S2322" s="196"/>
      <c r="T2322" s="196"/>
      <c r="U2322" s="196"/>
      <c r="V2322" s="196"/>
      <c r="W2322" s="196"/>
      <c r="X2322" s="196"/>
      <c r="Y2322" s="196"/>
      <c r="Z2322" s="196"/>
      <c r="AA2322" s="196"/>
      <c r="AB2322" s="196"/>
      <c r="AC2322" s="196"/>
      <c r="AD2322" s="196"/>
    </row>
    <row r="2323" spans="1:30" ht="25.5" customHeight="1">
      <c r="C2323" s="201" t="s">
        <v>35</v>
      </c>
      <c r="D2323" s="201"/>
      <c r="E2323" s="201"/>
      <c r="F2323" s="201"/>
      <c r="G2323" s="201"/>
      <c r="H2323" s="201"/>
      <c r="I2323" s="201"/>
      <c r="J2323" s="201"/>
      <c r="K2323" s="201"/>
      <c r="L2323" s="201"/>
      <c r="M2323" s="201"/>
      <c r="N2323" s="201"/>
      <c r="O2323" s="201"/>
      <c r="P2323" s="201"/>
      <c r="Q2323" s="201"/>
      <c r="R2323" s="201"/>
      <c r="S2323" s="201"/>
      <c r="T2323" s="201"/>
      <c r="U2323" s="201"/>
      <c r="V2323" s="201"/>
      <c r="W2323" s="201"/>
      <c r="X2323" s="201"/>
      <c r="Y2323" s="201"/>
      <c r="Z2323" s="201"/>
      <c r="AA2323" s="201"/>
      <c r="AB2323" s="201"/>
      <c r="AC2323" s="201"/>
    </row>
    <row r="2324" spans="1:30" ht="7.5" customHeight="1"/>
    <row r="2325" spans="1:30" ht="18.75" customHeight="1">
      <c r="I2325" s="215" t="s">
        <v>36</v>
      </c>
      <c r="J2325" s="215"/>
      <c r="K2325" s="215"/>
      <c r="L2325" s="215"/>
      <c r="M2325" s="215"/>
      <c r="N2325" s="215"/>
      <c r="O2325" s="215"/>
      <c r="P2325" s="215"/>
      <c r="S2325" s="216" t="s">
        <v>37</v>
      </c>
      <c r="T2325" s="216"/>
      <c r="U2325" s="216"/>
      <c r="V2325" s="216"/>
      <c r="W2325" s="216"/>
      <c r="X2325" s="216"/>
      <c r="Y2325" s="216"/>
    </row>
    <row r="2326" spans="1:30" ht="6.75" customHeight="1"/>
    <row r="2327" spans="1:30" ht="14.25" customHeight="1">
      <c r="A2327" s="211" t="s">
        <v>1726</v>
      </c>
      <c r="B2327" s="211"/>
      <c r="C2327" s="211"/>
      <c r="D2327" s="211"/>
      <c r="E2327" s="211"/>
      <c r="F2327" s="211"/>
      <c r="G2327" s="211"/>
      <c r="H2327" s="211"/>
      <c r="I2327" s="211"/>
      <c r="J2327" s="211"/>
      <c r="K2327" s="211"/>
      <c r="L2327" s="211"/>
      <c r="M2327" s="211"/>
      <c r="N2327" s="211"/>
      <c r="O2327" s="211"/>
    </row>
    <row r="2328" spans="1:30">
      <c r="B2328" s="212" t="s">
        <v>39</v>
      </c>
      <c r="C2328" s="212"/>
      <c r="D2328" s="212"/>
      <c r="F2328" s="212" t="s">
        <v>40</v>
      </c>
      <c r="G2328" s="212"/>
      <c r="H2328" s="212"/>
      <c r="I2328" s="212"/>
      <c r="J2328" s="212" t="s">
        <v>41</v>
      </c>
      <c r="K2328" s="212"/>
      <c r="L2328" s="212"/>
      <c r="N2328" s="212" t="s">
        <v>42</v>
      </c>
      <c r="O2328" s="212"/>
      <c r="P2328" s="212"/>
      <c r="Q2328" s="212"/>
      <c r="R2328" s="212"/>
      <c r="S2328" s="212"/>
      <c r="T2328" s="212"/>
      <c r="U2328" s="212"/>
      <c r="V2328" s="212"/>
      <c r="W2328" s="212"/>
      <c r="X2328" s="212"/>
      <c r="Y2328" s="212"/>
      <c r="Z2328" s="212"/>
      <c r="AA2328" s="212"/>
      <c r="AC2328" s="213" t="s">
        <v>43</v>
      </c>
      <c r="AD2328" s="213"/>
    </row>
    <row r="2329" spans="1:30">
      <c r="B2329" s="197" t="s">
        <v>808</v>
      </c>
      <c r="C2329" s="197"/>
      <c r="D2329" s="197"/>
      <c r="F2329" s="197" t="s">
        <v>405</v>
      </c>
      <c r="G2329" s="197"/>
      <c r="H2329" s="197"/>
      <c r="I2329" s="197"/>
      <c r="J2329" s="197" t="s">
        <v>625</v>
      </c>
      <c r="K2329" s="197"/>
      <c r="L2329" s="197"/>
      <c r="N2329" s="197" t="s">
        <v>626</v>
      </c>
      <c r="O2329" s="197"/>
      <c r="P2329" s="197"/>
      <c r="Q2329" s="197"/>
      <c r="R2329" s="197"/>
      <c r="S2329" s="197"/>
      <c r="T2329" s="197"/>
      <c r="U2329" s="197"/>
      <c r="V2329" s="197"/>
      <c r="W2329" s="197"/>
      <c r="X2329" s="197"/>
      <c r="Y2329" s="197"/>
      <c r="Z2329" s="197"/>
      <c r="AA2329" s="197"/>
      <c r="AC2329" s="209">
        <v>1557.43</v>
      </c>
      <c r="AD2329" s="209"/>
    </row>
    <row r="2330" spans="1:30">
      <c r="C2330" s="63" t="s">
        <v>1</v>
      </c>
      <c r="G2330" s="63" t="s">
        <v>1</v>
      </c>
      <c r="K2330" s="63" t="s">
        <v>1</v>
      </c>
      <c r="O2330" s="210" t="s">
        <v>1890</v>
      </c>
      <c r="P2330" s="210"/>
      <c r="Q2330" s="210"/>
      <c r="R2330" s="210"/>
      <c r="S2330" s="210"/>
      <c r="T2330" s="210"/>
      <c r="U2330" s="210"/>
      <c r="V2330" s="210"/>
      <c r="W2330" s="210"/>
      <c r="X2330" s="210"/>
      <c r="Y2330" s="210"/>
      <c r="Z2330" s="210"/>
      <c r="AA2330" s="210"/>
      <c r="AB2330" s="210"/>
      <c r="AC2330" s="214">
        <v>1206.29</v>
      </c>
      <c r="AD2330" s="214"/>
    </row>
    <row r="2331" spans="1:30">
      <c r="C2331" s="63" t="s">
        <v>1</v>
      </c>
      <c r="G2331" s="63" t="s">
        <v>1</v>
      </c>
      <c r="K2331" s="63" t="s">
        <v>1</v>
      </c>
      <c r="O2331" s="210" t="s">
        <v>1891</v>
      </c>
      <c r="P2331" s="210"/>
      <c r="Q2331" s="210"/>
      <c r="R2331" s="210"/>
      <c r="S2331" s="210"/>
      <c r="T2331" s="210"/>
      <c r="U2331" s="210"/>
      <c r="V2331" s="210"/>
      <c r="W2331" s="210"/>
      <c r="X2331" s="210"/>
      <c r="Y2331" s="210"/>
      <c r="Z2331" s="210"/>
      <c r="AA2331" s="210"/>
      <c r="AB2331" s="210"/>
      <c r="AC2331" s="214">
        <v>333.19</v>
      </c>
      <c r="AD2331" s="214"/>
    </row>
    <row r="2332" spans="1:30">
      <c r="C2332" s="63" t="s">
        <v>1</v>
      </c>
      <c r="G2332" s="63" t="s">
        <v>1</v>
      </c>
      <c r="K2332" s="63" t="s">
        <v>1</v>
      </c>
      <c r="O2332" s="210" t="s">
        <v>1892</v>
      </c>
      <c r="P2332" s="210"/>
      <c r="Q2332" s="210"/>
      <c r="R2332" s="210"/>
      <c r="S2332" s="210"/>
      <c r="T2332" s="210"/>
      <c r="U2332" s="210"/>
      <c r="V2332" s="210"/>
      <c r="W2332" s="210"/>
      <c r="X2332" s="210"/>
      <c r="Y2332" s="210"/>
      <c r="Z2332" s="210"/>
      <c r="AA2332" s="210"/>
      <c r="AB2332" s="210"/>
      <c r="AC2332" s="214">
        <v>17.95</v>
      </c>
      <c r="AD2332" s="214"/>
    </row>
    <row r="2333" spans="1:30">
      <c r="B2333" s="197" t="s">
        <v>1893</v>
      </c>
      <c r="C2333" s="197"/>
      <c r="D2333" s="197"/>
      <c r="F2333" s="197" t="s">
        <v>405</v>
      </c>
      <c r="G2333" s="197"/>
      <c r="H2333" s="197"/>
      <c r="I2333" s="197"/>
      <c r="J2333" s="197" t="s">
        <v>1868</v>
      </c>
      <c r="K2333" s="197"/>
      <c r="L2333" s="197"/>
      <c r="N2333" s="197" t="s">
        <v>1869</v>
      </c>
      <c r="O2333" s="197"/>
      <c r="P2333" s="197"/>
      <c r="Q2333" s="197"/>
      <c r="R2333" s="197"/>
      <c r="S2333" s="197"/>
      <c r="T2333" s="197"/>
      <c r="U2333" s="197"/>
      <c r="V2333" s="197"/>
      <c r="W2333" s="197"/>
      <c r="X2333" s="197"/>
      <c r="Y2333" s="197"/>
      <c r="Z2333" s="197"/>
      <c r="AA2333" s="197"/>
      <c r="AC2333" s="209">
        <v>3320.46</v>
      </c>
      <c r="AD2333" s="209"/>
    </row>
    <row r="2334" spans="1:30">
      <c r="C2334" s="63" t="s">
        <v>1</v>
      </c>
      <c r="G2334" s="63" t="s">
        <v>1</v>
      </c>
      <c r="K2334" s="63" t="s">
        <v>1</v>
      </c>
      <c r="O2334" s="210" t="s">
        <v>1894</v>
      </c>
      <c r="P2334" s="210"/>
      <c r="Q2334" s="210"/>
      <c r="R2334" s="210"/>
      <c r="S2334" s="210"/>
      <c r="T2334" s="210"/>
      <c r="U2334" s="210"/>
      <c r="V2334" s="210"/>
      <c r="W2334" s="210"/>
      <c r="X2334" s="210"/>
      <c r="Y2334" s="210"/>
      <c r="Z2334" s="210"/>
      <c r="AA2334" s="210"/>
      <c r="AB2334" s="210"/>
      <c r="AC2334" s="214">
        <v>65</v>
      </c>
      <c r="AD2334" s="214"/>
    </row>
    <row r="2335" spans="1:30">
      <c r="C2335" s="63" t="s">
        <v>1</v>
      </c>
      <c r="G2335" s="63" t="s">
        <v>1</v>
      </c>
      <c r="K2335" s="63" t="s">
        <v>1</v>
      </c>
      <c r="O2335" s="210" t="s">
        <v>1895</v>
      </c>
      <c r="P2335" s="210"/>
      <c r="Q2335" s="210"/>
      <c r="R2335" s="210"/>
      <c r="S2335" s="210"/>
      <c r="T2335" s="210"/>
      <c r="U2335" s="210"/>
      <c r="V2335" s="210"/>
      <c r="W2335" s="210"/>
      <c r="X2335" s="210"/>
      <c r="Y2335" s="210"/>
      <c r="Z2335" s="210"/>
      <c r="AA2335" s="210"/>
      <c r="AB2335" s="210"/>
      <c r="AC2335" s="214">
        <v>48.71</v>
      </c>
      <c r="AD2335" s="214"/>
    </row>
    <row r="2336" spans="1:30">
      <c r="C2336" s="63" t="s">
        <v>1</v>
      </c>
      <c r="G2336" s="63" t="s">
        <v>1</v>
      </c>
      <c r="K2336" s="63" t="s">
        <v>1</v>
      </c>
      <c r="O2336" s="210" t="s">
        <v>1896</v>
      </c>
      <c r="P2336" s="210"/>
      <c r="Q2336" s="210"/>
      <c r="R2336" s="210"/>
      <c r="S2336" s="210"/>
      <c r="T2336" s="210"/>
      <c r="U2336" s="210"/>
      <c r="V2336" s="210"/>
      <c r="W2336" s="210"/>
      <c r="X2336" s="210"/>
      <c r="Y2336" s="210"/>
      <c r="Z2336" s="210"/>
      <c r="AA2336" s="210"/>
      <c r="AB2336" s="210"/>
      <c r="AC2336" s="214">
        <v>2962.5</v>
      </c>
      <c r="AD2336" s="214"/>
    </row>
    <row r="2337" spans="1:30">
      <c r="C2337" s="63" t="s">
        <v>1</v>
      </c>
      <c r="G2337" s="63" t="s">
        <v>1</v>
      </c>
      <c r="K2337" s="63" t="s">
        <v>1</v>
      </c>
      <c r="O2337" s="210" t="s">
        <v>1873</v>
      </c>
      <c r="P2337" s="210"/>
      <c r="Q2337" s="210"/>
      <c r="R2337" s="210"/>
      <c r="S2337" s="210"/>
      <c r="T2337" s="210"/>
      <c r="U2337" s="210"/>
      <c r="V2337" s="210"/>
      <c r="W2337" s="210"/>
      <c r="X2337" s="210"/>
      <c r="Y2337" s="210"/>
      <c r="Z2337" s="210"/>
      <c r="AA2337" s="210"/>
      <c r="AB2337" s="210"/>
      <c r="AC2337" s="214">
        <v>36.25</v>
      </c>
      <c r="AD2337" s="214"/>
    </row>
    <row r="2338" spans="1:30">
      <c r="C2338" s="63" t="s">
        <v>1</v>
      </c>
      <c r="G2338" s="63" t="s">
        <v>1</v>
      </c>
      <c r="K2338" s="63" t="s">
        <v>1</v>
      </c>
      <c r="O2338" s="210" t="s">
        <v>1894</v>
      </c>
      <c r="P2338" s="210"/>
      <c r="Q2338" s="210"/>
      <c r="R2338" s="210"/>
      <c r="S2338" s="210"/>
      <c r="T2338" s="210"/>
      <c r="U2338" s="210"/>
      <c r="V2338" s="210"/>
      <c r="W2338" s="210"/>
      <c r="X2338" s="210"/>
      <c r="Y2338" s="210"/>
      <c r="Z2338" s="210"/>
      <c r="AA2338" s="210"/>
      <c r="AB2338" s="210"/>
      <c r="AC2338" s="214">
        <v>41.5</v>
      </c>
      <c r="AD2338" s="214"/>
    </row>
    <row r="2339" spans="1:30">
      <c r="C2339" s="63" t="s">
        <v>1</v>
      </c>
      <c r="G2339" s="63" t="s">
        <v>1</v>
      </c>
      <c r="K2339" s="63" t="s">
        <v>1</v>
      </c>
      <c r="O2339" s="210" t="s">
        <v>1894</v>
      </c>
      <c r="P2339" s="210"/>
      <c r="Q2339" s="210"/>
      <c r="R2339" s="210"/>
      <c r="S2339" s="210"/>
      <c r="T2339" s="210"/>
      <c r="U2339" s="210"/>
      <c r="V2339" s="210"/>
      <c r="W2339" s="210"/>
      <c r="X2339" s="210"/>
      <c r="Y2339" s="210"/>
      <c r="Z2339" s="210"/>
      <c r="AA2339" s="210"/>
      <c r="AB2339" s="210"/>
      <c r="AC2339" s="214">
        <v>65</v>
      </c>
      <c r="AD2339" s="214"/>
    </row>
    <row r="2340" spans="1:30">
      <c r="C2340" s="63" t="s">
        <v>1</v>
      </c>
      <c r="G2340" s="63" t="s">
        <v>1</v>
      </c>
      <c r="K2340" s="63" t="s">
        <v>1</v>
      </c>
      <c r="O2340" s="210" t="s">
        <v>1897</v>
      </c>
      <c r="P2340" s="210"/>
      <c r="Q2340" s="210"/>
      <c r="R2340" s="210"/>
      <c r="S2340" s="210"/>
      <c r="T2340" s="210"/>
      <c r="U2340" s="210"/>
      <c r="V2340" s="210"/>
      <c r="W2340" s="210"/>
      <c r="X2340" s="210"/>
      <c r="Y2340" s="210"/>
      <c r="Z2340" s="210"/>
      <c r="AA2340" s="210"/>
      <c r="AB2340" s="210"/>
      <c r="AC2340" s="214">
        <v>60</v>
      </c>
      <c r="AD2340" s="214"/>
    </row>
    <row r="2341" spans="1:30">
      <c r="C2341" s="63" t="s">
        <v>1</v>
      </c>
      <c r="G2341" s="63" t="s">
        <v>1</v>
      </c>
      <c r="K2341" s="63" t="s">
        <v>1</v>
      </c>
      <c r="O2341" s="210" t="s">
        <v>1897</v>
      </c>
      <c r="P2341" s="210"/>
      <c r="Q2341" s="210"/>
      <c r="R2341" s="210"/>
      <c r="S2341" s="210"/>
      <c r="T2341" s="210"/>
      <c r="U2341" s="210"/>
      <c r="V2341" s="210"/>
      <c r="W2341" s="210"/>
      <c r="X2341" s="210"/>
      <c r="Y2341" s="210"/>
      <c r="Z2341" s="210"/>
      <c r="AA2341" s="210"/>
      <c r="AB2341" s="210"/>
      <c r="AC2341" s="214">
        <v>41.5</v>
      </c>
      <c r="AD2341" s="214"/>
    </row>
    <row r="2342" spans="1:30">
      <c r="B2342" s="197" t="s">
        <v>1108</v>
      </c>
      <c r="C2342" s="197"/>
      <c r="D2342" s="197"/>
      <c r="F2342" s="197" t="s">
        <v>405</v>
      </c>
      <c r="G2342" s="197"/>
      <c r="H2342" s="197"/>
      <c r="I2342" s="197"/>
      <c r="J2342" s="197" t="s">
        <v>1109</v>
      </c>
      <c r="K2342" s="197"/>
      <c r="L2342" s="197"/>
      <c r="N2342" s="197" t="s">
        <v>1110</v>
      </c>
      <c r="O2342" s="197"/>
      <c r="P2342" s="197"/>
      <c r="Q2342" s="197"/>
      <c r="R2342" s="197"/>
      <c r="S2342" s="197"/>
      <c r="T2342" s="197"/>
      <c r="U2342" s="197"/>
      <c r="V2342" s="197"/>
      <c r="W2342" s="197"/>
      <c r="X2342" s="197"/>
      <c r="Y2342" s="197"/>
      <c r="Z2342" s="197"/>
      <c r="AA2342" s="197"/>
      <c r="AC2342" s="209">
        <v>365.05</v>
      </c>
      <c r="AD2342" s="209"/>
    </row>
    <row r="2343" spans="1:30">
      <c r="C2343" s="63" t="s">
        <v>1</v>
      </c>
      <c r="G2343" s="63" t="s">
        <v>1</v>
      </c>
      <c r="K2343" s="63" t="s">
        <v>1</v>
      </c>
      <c r="O2343" s="210" t="s">
        <v>1898</v>
      </c>
      <c r="P2343" s="210"/>
      <c r="Q2343" s="210"/>
      <c r="R2343" s="210"/>
      <c r="S2343" s="210"/>
      <c r="T2343" s="210"/>
      <c r="U2343" s="210"/>
      <c r="V2343" s="210"/>
      <c r="W2343" s="210"/>
      <c r="X2343" s="210"/>
      <c r="Y2343" s="210"/>
      <c r="Z2343" s="210"/>
      <c r="AA2343" s="210"/>
      <c r="AB2343" s="210"/>
    </row>
    <row r="2344" spans="1:30" ht="6" customHeight="1"/>
    <row r="2345" spans="1:30" ht="16.5" customHeight="1">
      <c r="A2345" s="195" t="s">
        <v>1899</v>
      </c>
      <c r="B2345" s="195"/>
      <c r="C2345" s="195"/>
      <c r="D2345" s="195"/>
      <c r="E2345" s="195"/>
      <c r="F2345" s="195"/>
      <c r="G2345" s="195"/>
      <c r="H2345" s="195"/>
      <c r="I2345" s="195"/>
      <c r="J2345" s="195"/>
      <c r="K2345" s="195"/>
      <c r="L2345" s="195"/>
      <c r="M2345" s="195"/>
      <c r="N2345" s="195"/>
      <c r="O2345" s="195"/>
      <c r="P2345" s="195"/>
      <c r="Q2345" s="195"/>
      <c r="R2345" s="195"/>
      <c r="S2345" s="195"/>
      <c r="U2345" s="63" t="s">
        <v>1</v>
      </c>
      <c r="W2345" s="63" t="s">
        <v>1</v>
      </c>
      <c r="Y2345" s="207" t="s">
        <v>895</v>
      </c>
      <c r="Z2345" s="207"/>
      <c r="AC2345" s="208">
        <v>341688.56</v>
      </c>
      <c r="AD2345" s="208"/>
    </row>
    <row r="2346" spans="1:30" ht="6.75" customHeight="1"/>
    <row r="2347" spans="1:30" ht="14.25" customHeight="1">
      <c r="A2347" s="211" t="s">
        <v>1900</v>
      </c>
      <c r="B2347" s="211"/>
      <c r="C2347" s="211"/>
      <c r="D2347" s="211"/>
      <c r="E2347" s="211"/>
      <c r="F2347" s="211"/>
      <c r="G2347" s="211"/>
      <c r="H2347" s="211"/>
      <c r="I2347" s="211"/>
      <c r="J2347" s="211"/>
      <c r="K2347" s="211"/>
      <c r="L2347" s="211"/>
      <c r="M2347" s="211"/>
      <c r="N2347" s="211"/>
      <c r="O2347" s="211"/>
    </row>
    <row r="2348" spans="1:30">
      <c r="B2348" s="212" t="s">
        <v>39</v>
      </c>
      <c r="C2348" s="212"/>
      <c r="D2348" s="212"/>
      <c r="F2348" s="212" t="s">
        <v>40</v>
      </c>
      <c r="G2348" s="212"/>
      <c r="H2348" s="212"/>
      <c r="I2348" s="212"/>
      <c r="J2348" s="212" t="s">
        <v>41</v>
      </c>
      <c r="K2348" s="212"/>
      <c r="L2348" s="212"/>
      <c r="N2348" s="212" t="s">
        <v>42</v>
      </c>
      <c r="O2348" s="212"/>
      <c r="P2348" s="212"/>
      <c r="Q2348" s="212"/>
      <c r="R2348" s="212"/>
      <c r="S2348" s="212"/>
      <c r="T2348" s="212"/>
      <c r="U2348" s="212"/>
      <c r="V2348" s="212"/>
      <c r="W2348" s="212"/>
      <c r="X2348" s="212"/>
      <c r="Y2348" s="212"/>
      <c r="Z2348" s="212"/>
      <c r="AA2348" s="212"/>
      <c r="AC2348" s="213" t="s">
        <v>43</v>
      </c>
      <c r="AD2348" s="213"/>
    </row>
    <row r="2349" spans="1:30">
      <c r="B2349" s="197" t="s">
        <v>1901</v>
      </c>
      <c r="C2349" s="197"/>
      <c r="D2349" s="197"/>
      <c r="F2349" s="197" t="s">
        <v>214</v>
      </c>
      <c r="G2349" s="197"/>
      <c r="H2349" s="197"/>
      <c r="I2349" s="197"/>
      <c r="J2349" s="197" t="s">
        <v>439</v>
      </c>
      <c r="K2349" s="197"/>
      <c r="L2349" s="197"/>
      <c r="N2349" s="197" t="s">
        <v>440</v>
      </c>
      <c r="O2349" s="197"/>
      <c r="P2349" s="197"/>
      <c r="Q2349" s="197"/>
      <c r="R2349" s="197"/>
      <c r="S2349" s="197"/>
      <c r="T2349" s="197"/>
      <c r="U2349" s="197"/>
      <c r="V2349" s="197"/>
      <c r="W2349" s="197"/>
      <c r="X2349" s="197"/>
      <c r="Y2349" s="197"/>
      <c r="Z2349" s="197"/>
      <c r="AA2349" s="197"/>
      <c r="AC2349" s="209">
        <v>185</v>
      </c>
      <c r="AD2349" s="209"/>
    </row>
    <row r="2350" spans="1:30">
      <c r="C2350" s="63" t="s">
        <v>1</v>
      </c>
      <c r="G2350" s="63" t="s">
        <v>1</v>
      </c>
      <c r="K2350" s="63" t="s">
        <v>1</v>
      </c>
      <c r="O2350" s="210" t="s">
        <v>1902</v>
      </c>
      <c r="P2350" s="210"/>
      <c r="Q2350" s="210"/>
      <c r="R2350" s="210"/>
      <c r="S2350" s="210"/>
      <c r="T2350" s="210"/>
      <c r="U2350" s="210"/>
      <c r="V2350" s="210"/>
      <c r="W2350" s="210"/>
      <c r="X2350" s="210"/>
      <c r="Y2350" s="210"/>
      <c r="Z2350" s="210"/>
      <c r="AA2350" s="210"/>
      <c r="AB2350" s="210"/>
      <c r="AC2350" s="214">
        <v>60</v>
      </c>
      <c r="AD2350" s="214"/>
    </row>
    <row r="2351" spans="1:30">
      <c r="C2351" s="63" t="s">
        <v>1</v>
      </c>
      <c r="G2351" s="63" t="s">
        <v>1</v>
      </c>
      <c r="K2351" s="63" t="s">
        <v>1</v>
      </c>
      <c r="O2351" s="210" t="s">
        <v>1902</v>
      </c>
      <c r="P2351" s="210"/>
      <c r="Q2351" s="210"/>
      <c r="R2351" s="210"/>
      <c r="S2351" s="210"/>
      <c r="T2351" s="210"/>
      <c r="U2351" s="210"/>
      <c r="V2351" s="210"/>
      <c r="W2351" s="210"/>
      <c r="X2351" s="210"/>
      <c r="Y2351" s="210"/>
      <c r="Z2351" s="210"/>
      <c r="AA2351" s="210"/>
      <c r="AB2351" s="210"/>
      <c r="AC2351" s="214">
        <v>125</v>
      </c>
      <c r="AD2351" s="214"/>
    </row>
    <row r="2352" spans="1:30">
      <c r="B2352" s="197" t="s">
        <v>1903</v>
      </c>
      <c r="C2352" s="197"/>
      <c r="D2352" s="197"/>
      <c r="F2352" s="197" t="s">
        <v>302</v>
      </c>
      <c r="G2352" s="197"/>
      <c r="H2352" s="197"/>
      <c r="I2352" s="197"/>
      <c r="J2352" s="197" t="s">
        <v>439</v>
      </c>
      <c r="K2352" s="197"/>
      <c r="L2352" s="197"/>
      <c r="N2352" s="197" t="s">
        <v>440</v>
      </c>
      <c r="O2352" s="197"/>
      <c r="P2352" s="197"/>
      <c r="Q2352" s="197"/>
      <c r="R2352" s="197"/>
      <c r="S2352" s="197"/>
      <c r="T2352" s="197"/>
      <c r="U2352" s="197"/>
      <c r="V2352" s="197"/>
      <c r="W2352" s="197"/>
      <c r="X2352" s="197"/>
      <c r="Y2352" s="197"/>
      <c r="Z2352" s="197"/>
      <c r="AA2352" s="197"/>
      <c r="AC2352" s="209">
        <v>115</v>
      </c>
      <c r="AD2352" s="209"/>
    </row>
    <row r="2353" spans="1:30">
      <c r="C2353" s="63" t="s">
        <v>1</v>
      </c>
      <c r="G2353" s="63" t="s">
        <v>1</v>
      </c>
      <c r="K2353" s="63" t="s">
        <v>1</v>
      </c>
      <c r="O2353" s="210" t="s">
        <v>1902</v>
      </c>
      <c r="P2353" s="210"/>
      <c r="Q2353" s="210"/>
      <c r="R2353" s="210"/>
      <c r="S2353" s="210"/>
      <c r="T2353" s="210"/>
      <c r="U2353" s="210"/>
      <c r="V2353" s="210"/>
      <c r="W2353" s="210"/>
      <c r="X2353" s="210"/>
      <c r="Y2353" s="210"/>
      <c r="Z2353" s="210"/>
      <c r="AA2353" s="210"/>
      <c r="AB2353" s="210"/>
    </row>
    <row r="2354" spans="1:30" ht="6" customHeight="1"/>
    <row r="2355" spans="1:30" ht="16.5" customHeight="1">
      <c r="A2355" s="195" t="s">
        <v>1904</v>
      </c>
      <c r="B2355" s="195"/>
      <c r="C2355" s="195"/>
      <c r="D2355" s="195"/>
      <c r="E2355" s="195"/>
      <c r="F2355" s="195"/>
      <c r="G2355" s="195"/>
      <c r="H2355" s="195"/>
      <c r="I2355" s="195"/>
      <c r="J2355" s="195"/>
      <c r="K2355" s="195"/>
      <c r="L2355" s="195"/>
      <c r="M2355" s="195"/>
      <c r="N2355" s="195"/>
      <c r="O2355" s="195"/>
      <c r="P2355" s="195"/>
      <c r="Q2355" s="195"/>
      <c r="R2355" s="195"/>
      <c r="S2355" s="195"/>
      <c r="U2355" s="63" t="s">
        <v>1</v>
      </c>
      <c r="W2355" s="63" t="s">
        <v>1</v>
      </c>
      <c r="Y2355" s="207" t="s">
        <v>895</v>
      </c>
      <c r="Z2355" s="207"/>
      <c r="AC2355" s="208">
        <v>300</v>
      </c>
      <c r="AD2355" s="208"/>
    </row>
    <row r="2356" spans="1:30" ht="6.75" customHeight="1"/>
    <row r="2357" spans="1:30" ht="14.25" customHeight="1">
      <c r="A2357" s="211" t="s">
        <v>1905</v>
      </c>
      <c r="B2357" s="211"/>
      <c r="C2357" s="211"/>
      <c r="D2357" s="211"/>
      <c r="E2357" s="211"/>
      <c r="F2357" s="211"/>
      <c r="G2357" s="211"/>
      <c r="H2357" s="211"/>
      <c r="I2357" s="211"/>
      <c r="J2357" s="211"/>
      <c r="K2357" s="211"/>
      <c r="L2357" s="211"/>
      <c r="M2357" s="211"/>
      <c r="N2357" s="211"/>
      <c r="O2357" s="211"/>
    </row>
    <row r="2358" spans="1:30">
      <c r="B2358" s="212" t="s">
        <v>39</v>
      </c>
      <c r="C2358" s="212"/>
      <c r="D2358" s="212"/>
      <c r="F2358" s="212" t="s">
        <v>40</v>
      </c>
      <c r="G2358" s="212"/>
      <c r="H2358" s="212"/>
      <c r="I2358" s="212"/>
      <c r="J2358" s="212" t="s">
        <v>41</v>
      </c>
      <c r="K2358" s="212"/>
      <c r="L2358" s="212"/>
      <c r="N2358" s="212" t="s">
        <v>42</v>
      </c>
      <c r="O2358" s="212"/>
      <c r="P2358" s="212"/>
      <c r="Q2358" s="212"/>
      <c r="R2358" s="212"/>
      <c r="S2358" s="212"/>
      <c r="T2358" s="212"/>
      <c r="U2358" s="212"/>
      <c r="V2358" s="212"/>
      <c r="W2358" s="212"/>
      <c r="X2358" s="212"/>
      <c r="Y2358" s="212"/>
      <c r="Z2358" s="212"/>
      <c r="AA2358" s="212"/>
      <c r="AC2358" s="213" t="s">
        <v>43</v>
      </c>
      <c r="AD2358" s="213"/>
    </row>
    <row r="2359" spans="1:30">
      <c r="B2359" s="197" t="s">
        <v>1906</v>
      </c>
      <c r="C2359" s="197"/>
      <c r="D2359" s="197"/>
      <c r="F2359" s="197" t="s">
        <v>405</v>
      </c>
      <c r="G2359" s="197"/>
      <c r="H2359" s="197"/>
      <c r="I2359" s="197"/>
      <c r="J2359" s="197" t="s">
        <v>1907</v>
      </c>
      <c r="K2359" s="197"/>
      <c r="L2359" s="197"/>
      <c r="N2359" s="197" t="s">
        <v>1908</v>
      </c>
      <c r="O2359" s="197"/>
      <c r="P2359" s="197"/>
      <c r="Q2359" s="197"/>
      <c r="R2359" s="197"/>
      <c r="S2359" s="197"/>
      <c r="T2359" s="197"/>
      <c r="U2359" s="197"/>
      <c r="V2359" s="197"/>
      <c r="W2359" s="197"/>
      <c r="X2359" s="197"/>
      <c r="Y2359" s="197"/>
      <c r="Z2359" s="197"/>
      <c r="AA2359" s="197"/>
      <c r="AC2359" s="209">
        <v>500</v>
      </c>
      <c r="AD2359" s="209"/>
    </row>
    <row r="2360" spans="1:30">
      <c r="C2360" s="63" t="s">
        <v>1</v>
      </c>
      <c r="G2360" s="63" t="s">
        <v>1</v>
      </c>
      <c r="K2360" s="63" t="s">
        <v>1</v>
      </c>
      <c r="O2360" s="210" t="s">
        <v>1909</v>
      </c>
      <c r="P2360" s="210"/>
      <c r="Q2360" s="210"/>
      <c r="R2360" s="210"/>
      <c r="S2360" s="210"/>
      <c r="T2360" s="210"/>
      <c r="U2360" s="210"/>
      <c r="V2360" s="210"/>
      <c r="W2360" s="210"/>
      <c r="X2360" s="210"/>
      <c r="Y2360" s="210"/>
      <c r="Z2360" s="210"/>
      <c r="AA2360" s="210"/>
      <c r="AB2360" s="210"/>
    </row>
    <row r="2361" spans="1:30" ht="6" customHeight="1"/>
    <row r="2362" spans="1:30" ht="16.5" customHeight="1">
      <c r="A2362" s="195" t="s">
        <v>1910</v>
      </c>
      <c r="B2362" s="195"/>
      <c r="C2362" s="195"/>
      <c r="D2362" s="195"/>
      <c r="E2362" s="195"/>
      <c r="F2362" s="195"/>
      <c r="G2362" s="195"/>
      <c r="H2362" s="195"/>
      <c r="I2362" s="195"/>
      <c r="J2362" s="195"/>
      <c r="K2362" s="195"/>
      <c r="L2362" s="195"/>
      <c r="M2362" s="195"/>
      <c r="N2362" s="195"/>
      <c r="O2362" s="195"/>
      <c r="P2362" s="195"/>
      <c r="Q2362" s="195"/>
      <c r="R2362" s="195"/>
      <c r="S2362" s="195"/>
      <c r="U2362" s="63" t="s">
        <v>1</v>
      </c>
      <c r="W2362" s="63" t="s">
        <v>1</v>
      </c>
      <c r="Y2362" s="207" t="s">
        <v>895</v>
      </c>
      <c r="Z2362" s="207"/>
      <c r="AC2362" s="208">
        <v>500</v>
      </c>
      <c r="AD2362" s="208"/>
    </row>
    <row r="2363" spans="1:30" ht="6.75" customHeight="1"/>
    <row r="2364" spans="1:30" ht="6" customHeight="1"/>
    <row r="2365" spans="1:30" ht="16.5" customHeight="1">
      <c r="A2365" s="195" t="s">
        <v>1911</v>
      </c>
      <c r="B2365" s="195"/>
      <c r="C2365" s="195"/>
      <c r="D2365" s="195"/>
      <c r="E2365" s="195"/>
      <c r="F2365" s="195"/>
      <c r="G2365" s="195"/>
      <c r="H2365" s="195"/>
      <c r="I2365" s="195"/>
      <c r="J2365" s="195"/>
      <c r="K2365" s="195"/>
      <c r="L2365" s="195"/>
      <c r="M2365" s="195"/>
      <c r="N2365" s="195"/>
      <c r="O2365" s="195"/>
      <c r="P2365" s="195"/>
      <c r="Q2365" s="195"/>
      <c r="R2365" s="195"/>
      <c r="S2365" s="195"/>
      <c r="U2365" s="63" t="s">
        <v>1</v>
      </c>
      <c r="W2365" s="63" t="s">
        <v>1</v>
      </c>
      <c r="Y2365" s="207" t="s">
        <v>1912</v>
      </c>
      <c r="Z2365" s="207"/>
      <c r="AA2365" s="208">
        <v>2783594.33</v>
      </c>
      <c r="AB2365" s="208"/>
      <c r="AC2365" s="208"/>
      <c r="AD2365" s="208"/>
    </row>
    <row r="2366" spans="1:30" ht="7.5" customHeight="1"/>
    <row r="2367" spans="1:30" ht="207.75" customHeight="1"/>
    <row r="2368" spans="1:30" ht="12" customHeight="1"/>
    <row r="2369" spans="1:30" ht="13.5" customHeight="1">
      <c r="A2369" s="195" t="s">
        <v>115</v>
      </c>
      <c r="B2369" s="195"/>
      <c r="C2369" s="195"/>
      <c r="D2369" s="195"/>
      <c r="E2369" s="195"/>
      <c r="F2369" s="195"/>
      <c r="G2369" s="195"/>
      <c r="H2369" s="195"/>
      <c r="I2369" s="195"/>
      <c r="J2369" s="195"/>
      <c r="K2369" s="195"/>
      <c r="L2369" s="195"/>
      <c r="M2369" s="195"/>
      <c r="R2369" s="196" t="s">
        <v>1913</v>
      </c>
      <c r="S2369" s="196"/>
      <c r="T2369" s="196"/>
      <c r="U2369" s="196"/>
      <c r="V2369" s="196"/>
      <c r="W2369" s="196"/>
      <c r="X2369" s="196"/>
      <c r="Y2369" s="196"/>
      <c r="Z2369" s="196"/>
      <c r="AA2369" s="196"/>
      <c r="AB2369" s="196"/>
      <c r="AC2369" s="196"/>
      <c r="AD2369" s="196"/>
    </row>
  </sheetData>
  <mergeCells count="5475">
    <mergeCell ref="O9:AB9"/>
    <mergeCell ref="AC9:AD9"/>
    <mergeCell ref="O10:AB10"/>
    <mergeCell ref="AC10:AD10"/>
    <mergeCell ref="O11:AB11"/>
    <mergeCell ref="AC11:AD11"/>
    <mergeCell ref="B7:D7"/>
    <mergeCell ref="F7:I7"/>
    <mergeCell ref="J7:L7"/>
    <mergeCell ref="N7:AA7"/>
    <mergeCell ref="AC7:AD7"/>
    <mergeCell ref="O8:AB8"/>
    <mergeCell ref="AC8:AD8"/>
    <mergeCell ref="C1:AC1"/>
    <mergeCell ref="I3:P3"/>
    <mergeCell ref="S3:Y3"/>
    <mergeCell ref="A5:O5"/>
    <mergeCell ref="B6:D6"/>
    <mergeCell ref="F6:I6"/>
    <mergeCell ref="J6:L6"/>
    <mergeCell ref="N6:AA6"/>
    <mergeCell ref="AC6:AD6"/>
    <mergeCell ref="O17:AB17"/>
    <mergeCell ref="AC17:AD17"/>
    <mergeCell ref="B18:D18"/>
    <mergeCell ref="F18:I18"/>
    <mergeCell ref="J18:L18"/>
    <mergeCell ref="N18:AA18"/>
    <mergeCell ref="AC18:AD18"/>
    <mergeCell ref="O14:AB14"/>
    <mergeCell ref="AC14:AD14"/>
    <mergeCell ref="O15:AB15"/>
    <mergeCell ref="AC15:AD15"/>
    <mergeCell ref="O16:AB16"/>
    <mergeCell ref="AC16:AD16"/>
    <mergeCell ref="B12:D12"/>
    <mergeCell ref="F12:I12"/>
    <mergeCell ref="J12:L12"/>
    <mergeCell ref="N12:AA12"/>
    <mergeCell ref="AC12:AD12"/>
    <mergeCell ref="O13:AB13"/>
    <mergeCell ref="AC13:AD13"/>
    <mergeCell ref="O24:AB24"/>
    <mergeCell ref="B25:D25"/>
    <mergeCell ref="F25:I25"/>
    <mergeCell ref="J25:L25"/>
    <mergeCell ref="N25:AA25"/>
    <mergeCell ref="AC25:AD25"/>
    <mergeCell ref="O22:AB22"/>
    <mergeCell ref="AC22:AD22"/>
    <mergeCell ref="B23:D23"/>
    <mergeCell ref="F23:I23"/>
    <mergeCell ref="J23:L23"/>
    <mergeCell ref="N23:AA23"/>
    <mergeCell ref="AC23:AD23"/>
    <mergeCell ref="O19:AB19"/>
    <mergeCell ref="AC19:AD19"/>
    <mergeCell ref="O20:AB20"/>
    <mergeCell ref="AC20:AD20"/>
    <mergeCell ref="O21:AB21"/>
    <mergeCell ref="AC21:AD21"/>
    <mergeCell ref="O31:AB31"/>
    <mergeCell ref="B32:D32"/>
    <mergeCell ref="F32:I32"/>
    <mergeCell ref="J32:L32"/>
    <mergeCell ref="N32:AA32"/>
    <mergeCell ref="AC32:AD32"/>
    <mergeCell ref="O28:AB28"/>
    <mergeCell ref="AC28:AD28"/>
    <mergeCell ref="O29:AB29"/>
    <mergeCell ref="AC29:AD29"/>
    <mergeCell ref="B30:D30"/>
    <mergeCell ref="F30:I30"/>
    <mergeCell ref="J30:L30"/>
    <mergeCell ref="N30:AA30"/>
    <mergeCell ref="AC30:AD30"/>
    <mergeCell ref="O26:AB26"/>
    <mergeCell ref="B27:D27"/>
    <mergeCell ref="F27:I27"/>
    <mergeCell ref="J27:L27"/>
    <mergeCell ref="N27:AA27"/>
    <mergeCell ref="AC27:AD27"/>
    <mergeCell ref="O38:AB38"/>
    <mergeCell ref="AC38:AD38"/>
    <mergeCell ref="B39:D39"/>
    <mergeCell ref="F39:I39"/>
    <mergeCell ref="J39:L39"/>
    <mergeCell ref="N39:AA39"/>
    <mergeCell ref="AC39:AD39"/>
    <mergeCell ref="B36:D36"/>
    <mergeCell ref="F36:I36"/>
    <mergeCell ref="J36:L36"/>
    <mergeCell ref="N36:AA36"/>
    <mergeCell ref="AC36:AD36"/>
    <mergeCell ref="O37:AB37"/>
    <mergeCell ref="AC37:AD37"/>
    <mergeCell ref="O33:AB33"/>
    <mergeCell ref="AC33:AD33"/>
    <mergeCell ref="O34:AB34"/>
    <mergeCell ref="AC34:AD34"/>
    <mergeCell ref="O35:AB35"/>
    <mergeCell ref="AC35:AD35"/>
    <mergeCell ref="O45:AB45"/>
    <mergeCell ref="B46:D46"/>
    <mergeCell ref="F46:I46"/>
    <mergeCell ref="J46:L46"/>
    <mergeCell ref="N46:AA46"/>
    <mergeCell ref="AC46:AD46"/>
    <mergeCell ref="O43:AB43"/>
    <mergeCell ref="AC43:AD43"/>
    <mergeCell ref="B44:D44"/>
    <mergeCell ref="F44:I44"/>
    <mergeCell ref="J44:L44"/>
    <mergeCell ref="N44:AA44"/>
    <mergeCell ref="AC44:AD44"/>
    <mergeCell ref="O40:AB40"/>
    <mergeCell ref="AC40:AD40"/>
    <mergeCell ref="O41:AB41"/>
    <mergeCell ref="AC41:AD41"/>
    <mergeCell ref="O42:AB42"/>
    <mergeCell ref="AC42:AD42"/>
    <mergeCell ref="O51:AB51"/>
    <mergeCell ref="AC51:AD51"/>
    <mergeCell ref="O52:AB52"/>
    <mergeCell ref="AC52:AD52"/>
    <mergeCell ref="A55:M55"/>
    <mergeCell ref="R55:AD55"/>
    <mergeCell ref="O49:AB49"/>
    <mergeCell ref="B50:D50"/>
    <mergeCell ref="F50:I50"/>
    <mergeCell ref="J50:L50"/>
    <mergeCell ref="N50:AA50"/>
    <mergeCell ref="AC50:AD50"/>
    <mergeCell ref="O47:AB47"/>
    <mergeCell ref="B48:D48"/>
    <mergeCell ref="F48:I48"/>
    <mergeCell ref="J48:L48"/>
    <mergeCell ref="N48:AA48"/>
    <mergeCell ref="AC48:AD48"/>
    <mergeCell ref="O64:AB64"/>
    <mergeCell ref="AC64:AD64"/>
    <mergeCell ref="O65:AB65"/>
    <mergeCell ref="AC65:AD65"/>
    <mergeCell ref="O66:AB66"/>
    <mergeCell ref="AC66:AD66"/>
    <mergeCell ref="B62:D62"/>
    <mergeCell ref="F62:I62"/>
    <mergeCell ref="J62:L62"/>
    <mergeCell ref="N62:AA62"/>
    <mergeCell ref="AC62:AD62"/>
    <mergeCell ref="O63:AB63"/>
    <mergeCell ref="AC63:AD63"/>
    <mergeCell ref="C56:AC56"/>
    <mergeCell ref="I58:P58"/>
    <mergeCell ref="S58:Y58"/>
    <mergeCell ref="A60:O60"/>
    <mergeCell ref="B61:D61"/>
    <mergeCell ref="F61:I61"/>
    <mergeCell ref="J61:L61"/>
    <mergeCell ref="N61:AA61"/>
    <mergeCell ref="AC61:AD61"/>
    <mergeCell ref="O73:AB73"/>
    <mergeCell ref="AC73:AD73"/>
    <mergeCell ref="O74:AB74"/>
    <mergeCell ref="AC74:AD74"/>
    <mergeCell ref="O75:AB75"/>
    <mergeCell ref="AC75:AD75"/>
    <mergeCell ref="O70:AB70"/>
    <mergeCell ref="AC70:AD70"/>
    <mergeCell ref="O71:AB71"/>
    <mergeCell ref="AC71:AD71"/>
    <mergeCell ref="O72:AB72"/>
    <mergeCell ref="AC72:AD72"/>
    <mergeCell ref="O67:AB67"/>
    <mergeCell ref="AC67:AD67"/>
    <mergeCell ref="O68:AB68"/>
    <mergeCell ref="AC68:AD68"/>
    <mergeCell ref="O69:AB69"/>
    <mergeCell ref="AC69:AD69"/>
    <mergeCell ref="O81:AB81"/>
    <mergeCell ref="B82:D82"/>
    <mergeCell ref="F82:I82"/>
    <mergeCell ref="J82:L82"/>
    <mergeCell ref="N82:AA82"/>
    <mergeCell ref="AC82:AD82"/>
    <mergeCell ref="O79:AB79"/>
    <mergeCell ref="AC79:AD79"/>
    <mergeCell ref="B80:D80"/>
    <mergeCell ref="F80:I80"/>
    <mergeCell ref="J80:L80"/>
    <mergeCell ref="N80:AA80"/>
    <mergeCell ref="AC80:AD80"/>
    <mergeCell ref="O76:AB76"/>
    <mergeCell ref="AC76:AD76"/>
    <mergeCell ref="O77:AB77"/>
    <mergeCell ref="AC77:AD77"/>
    <mergeCell ref="O78:AB78"/>
    <mergeCell ref="AC78:AD78"/>
    <mergeCell ref="O89:AB89"/>
    <mergeCell ref="AC89:AD89"/>
    <mergeCell ref="O90:AB90"/>
    <mergeCell ref="AC90:AD90"/>
    <mergeCell ref="O91:AB91"/>
    <mergeCell ref="AC91:AD91"/>
    <mergeCell ref="O86:AB86"/>
    <mergeCell ref="AC86:AD86"/>
    <mergeCell ref="O87:AB87"/>
    <mergeCell ref="AC87:AD87"/>
    <mergeCell ref="O88:AB88"/>
    <mergeCell ref="AC88:AD88"/>
    <mergeCell ref="O83:AB83"/>
    <mergeCell ref="AC83:AD83"/>
    <mergeCell ref="O84:AB84"/>
    <mergeCell ref="AC84:AD84"/>
    <mergeCell ref="O85:AB85"/>
    <mergeCell ref="AC85:AD85"/>
    <mergeCell ref="O97:AB97"/>
    <mergeCell ref="AC97:AD97"/>
    <mergeCell ref="O98:AB98"/>
    <mergeCell ref="AC98:AD98"/>
    <mergeCell ref="B99:D99"/>
    <mergeCell ref="F99:I99"/>
    <mergeCell ref="J99:L99"/>
    <mergeCell ref="N99:AA99"/>
    <mergeCell ref="AC99:AD99"/>
    <mergeCell ref="B95:D95"/>
    <mergeCell ref="F95:I95"/>
    <mergeCell ref="J95:L95"/>
    <mergeCell ref="N95:AA95"/>
    <mergeCell ref="AC95:AD95"/>
    <mergeCell ref="O96:AB96"/>
    <mergeCell ref="AC96:AD96"/>
    <mergeCell ref="O92:AB92"/>
    <mergeCell ref="AC92:AD92"/>
    <mergeCell ref="O93:AB93"/>
    <mergeCell ref="AC93:AD93"/>
    <mergeCell ref="O94:AB94"/>
    <mergeCell ref="AC94:AD94"/>
    <mergeCell ref="O105:AB105"/>
    <mergeCell ref="AC105:AD105"/>
    <mergeCell ref="O106:AB106"/>
    <mergeCell ref="AC106:AD106"/>
    <mergeCell ref="B107:D107"/>
    <mergeCell ref="F107:I107"/>
    <mergeCell ref="J107:L107"/>
    <mergeCell ref="N107:AA107"/>
    <mergeCell ref="AC107:AD107"/>
    <mergeCell ref="O103:AB103"/>
    <mergeCell ref="B104:D104"/>
    <mergeCell ref="F104:I104"/>
    <mergeCell ref="J104:L104"/>
    <mergeCell ref="N104:AA104"/>
    <mergeCell ref="AC104:AD104"/>
    <mergeCell ref="O100:AB100"/>
    <mergeCell ref="AC100:AD100"/>
    <mergeCell ref="O101:AB101"/>
    <mergeCell ref="AC101:AD101"/>
    <mergeCell ref="B102:D102"/>
    <mergeCell ref="F102:I102"/>
    <mergeCell ref="J102:L102"/>
    <mergeCell ref="N102:AA102"/>
    <mergeCell ref="AC102:AD102"/>
    <mergeCell ref="O114:AB114"/>
    <mergeCell ref="A117:M117"/>
    <mergeCell ref="R117:AD117"/>
    <mergeCell ref="C118:AC118"/>
    <mergeCell ref="I120:P120"/>
    <mergeCell ref="S120:Y120"/>
    <mergeCell ref="O111:AB111"/>
    <mergeCell ref="AC111:AD111"/>
    <mergeCell ref="O112:AB112"/>
    <mergeCell ref="AC112:AD112"/>
    <mergeCell ref="B113:D113"/>
    <mergeCell ref="F113:I113"/>
    <mergeCell ref="J113:L113"/>
    <mergeCell ref="N113:AA113"/>
    <mergeCell ref="AC113:AD113"/>
    <mergeCell ref="O108:AB108"/>
    <mergeCell ref="AC108:AD108"/>
    <mergeCell ref="O109:AB109"/>
    <mergeCell ref="AC109:AD109"/>
    <mergeCell ref="O110:AB110"/>
    <mergeCell ref="AC110:AD110"/>
    <mergeCell ref="B126:D126"/>
    <mergeCell ref="F126:I126"/>
    <mergeCell ref="J126:L126"/>
    <mergeCell ref="N126:AA126"/>
    <mergeCell ref="AC126:AD126"/>
    <mergeCell ref="O127:AB127"/>
    <mergeCell ref="B124:D124"/>
    <mergeCell ref="F124:I124"/>
    <mergeCell ref="J124:L124"/>
    <mergeCell ref="N124:AA124"/>
    <mergeCell ref="AC124:AD124"/>
    <mergeCell ref="O125:AB125"/>
    <mergeCell ref="A122:O122"/>
    <mergeCell ref="B123:D123"/>
    <mergeCell ref="F123:I123"/>
    <mergeCell ref="J123:L123"/>
    <mergeCell ref="N123:AA123"/>
    <mergeCell ref="AC123:AD123"/>
    <mergeCell ref="B132:D132"/>
    <mergeCell ref="F132:I132"/>
    <mergeCell ref="J132:L132"/>
    <mergeCell ref="N132:AA132"/>
    <mergeCell ref="AC132:AD132"/>
    <mergeCell ref="O133:AB133"/>
    <mergeCell ref="AC133:AD133"/>
    <mergeCell ref="B130:D130"/>
    <mergeCell ref="F130:I130"/>
    <mergeCell ref="J130:L130"/>
    <mergeCell ref="N130:AA130"/>
    <mergeCell ref="AC130:AD130"/>
    <mergeCell ref="O131:AB131"/>
    <mergeCell ref="B128:D128"/>
    <mergeCell ref="F128:I128"/>
    <mergeCell ref="J128:L128"/>
    <mergeCell ref="N128:AA128"/>
    <mergeCell ref="AC128:AD128"/>
    <mergeCell ref="O129:AB129"/>
    <mergeCell ref="O139:AB139"/>
    <mergeCell ref="B140:D140"/>
    <mergeCell ref="F140:I140"/>
    <mergeCell ref="J140:L140"/>
    <mergeCell ref="N140:AA140"/>
    <mergeCell ref="AC140:AD140"/>
    <mergeCell ref="O136:AB136"/>
    <mergeCell ref="AC136:AD136"/>
    <mergeCell ref="O137:AB137"/>
    <mergeCell ref="AC137:AD137"/>
    <mergeCell ref="B138:D138"/>
    <mergeCell ref="F138:I138"/>
    <mergeCell ref="J138:L138"/>
    <mergeCell ref="N138:AA138"/>
    <mergeCell ref="AC138:AD138"/>
    <mergeCell ref="O134:AB134"/>
    <mergeCell ref="AC134:AD134"/>
    <mergeCell ref="B135:D135"/>
    <mergeCell ref="F135:I135"/>
    <mergeCell ref="J135:L135"/>
    <mergeCell ref="N135:AA135"/>
    <mergeCell ref="AC135:AD135"/>
    <mergeCell ref="O145:AB145"/>
    <mergeCell ref="B146:D146"/>
    <mergeCell ref="F146:I146"/>
    <mergeCell ref="J146:L146"/>
    <mergeCell ref="N146:AA146"/>
    <mergeCell ref="AC146:AD146"/>
    <mergeCell ref="O143:AB143"/>
    <mergeCell ref="B144:D144"/>
    <mergeCell ref="F144:I144"/>
    <mergeCell ref="J144:L144"/>
    <mergeCell ref="N144:AA144"/>
    <mergeCell ref="AC144:AD144"/>
    <mergeCell ref="O141:AB141"/>
    <mergeCell ref="B142:D142"/>
    <mergeCell ref="F142:I142"/>
    <mergeCell ref="J142:L142"/>
    <mergeCell ref="N142:AA142"/>
    <mergeCell ref="AC142:AD142"/>
    <mergeCell ref="B152:D152"/>
    <mergeCell ref="F152:I152"/>
    <mergeCell ref="J152:L152"/>
    <mergeCell ref="N152:AA152"/>
    <mergeCell ref="AC152:AD152"/>
    <mergeCell ref="O153:AB153"/>
    <mergeCell ref="B150:D150"/>
    <mergeCell ref="F150:I150"/>
    <mergeCell ref="J150:L150"/>
    <mergeCell ref="N150:AA150"/>
    <mergeCell ref="AC150:AD150"/>
    <mergeCell ref="O151:AB151"/>
    <mergeCell ref="O147:AB147"/>
    <mergeCell ref="AC147:AD147"/>
    <mergeCell ref="O148:AB148"/>
    <mergeCell ref="AC148:AD148"/>
    <mergeCell ref="O149:AB149"/>
    <mergeCell ref="AC149:AD149"/>
    <mergeCell ref="O159:AB159"/>
    <mergeCell ref="B160:D160"/>
    <mergeCell ref="F160:I160"/>
    <mergeCell ref="J160:L160"/>
    <mergeCell ref="N160:AA160"/>
    <mergeCell ref="AC160:AD160"/>
    <mergeCell ref="O156:AB156"/>
    <mergeCell ref="AC156:AD156"/>
    <mergeCell ref="O157:AB157"/>
    <mergeCell ref="AC157:AD157"/>
    <mergeCell ref="B158:D158"/>
    <mergeCell ref="F158:I158"/>
    <mergeCell ref="J158:L158"/>
    <mergeCell ref="N158:AA158"/>
    <mergeCell ref="AC158:AD158"/>
    <mergeCell ref="B154:D154"/>
    <mergeCell ref="F154:I154"/>
    <mergeCell ref="J154:L154"/>
    <mergeCell ref="N154:AA154"/>
    <mergeCell ref="AC154:AD154"/>
    <mergeCell ref="O155:AB155"/>
    <mergeCell ref="AC155:AD155"/>
    <mergeCell ref="A171:O171"/>
    <mergeCell ref="B172:D172"/>
    <mergeCell ref="F172:I172"/>
    <mergeCell ref="J172:L172"/>
    <mergeCell ref="N172:AA172"/>
    <mergeCell ref="AC172:AD172"/>
    <mergeCell ref="O163:AB163"/>
    <mergeCell ref="A166:M166"/>
    <mergeCell ref="R166:AD166"/>
    <mergeCell ref="C167:AC167"/>
    <mergeCell ref="I169:P169"/>
    <mergeCell ref="S169:Y169"/>
    <mergeCell ref="O161:AB161"/>
    <mergeCell ref="B162:D162"/>
    <mergeCell ref="F162:I162"/>
    <mergeCell ref="J162:L162"/>
    <mergeCell ref="N162:AA162"/>
    <mergeCell ref="AC162:AD162"/>
    <mergeCell ref="O178:AB178"/>
    <mergeCell ref="AC178:AD178"/>
    <mergeCell ref="O179:AB179"/>
    <mergeCell ref="AC179:AD179"/>
    <mergeCell ref="O180:AB180"/>
    <mergeCell ref="AC180:AD180"/>
    <mergeCell ref="O175:AB175"/>
    <mergeCell ref="AC175:AD175"/>
    <mergeCell ref="O176:AB176"/>
    <mergeCell ref="AC176:AD176"/>
    <mergeCell ref="O177:AB177"/>
    <mergeCell ref="AC177:AD177"/>
    <mergeCell ref="B173:D173"/>
    <mergeCell ref="F173:I173"/>
    <mergeCell ref="J173:L173"/>
    <mergeCell ref="N173:AA173"/>
    <mergeCell ref="AC173:AD173"/>
    <mergeCell ref="O174:AB174"/>
    <mergeCell ref="AC174:AD174"/>
    <mergeCell ref="O187:AB187"/>
    <mergeCell ref="AC187:AD187"/>
    <mergeCell ref="O188:AB188"/>
    <mergeCell ref="AC188:AD188"/>
    <mergeCell ref="B189:D189"/>
    <mergeCell ref="F189:I189"/>
    <mergeCell ref="J189:L189"/>
    <mergeCell ref="N189:AA189"/>
    <mergeCell ref="AC189:AD189"/>
    <mergeCell ref="O184:AB184"/>
    <mergeCell ref="AC184:AD184"/>
    <mergeCell ref="O185:AB185"/>
    <mergeCell ref="AC185:AD185"/>
    <mergeCell ref="O186:AB186"/>
    <mergeCell ref="AC186:AD186"/>
    <mergeCell ref="O181:AB181"/>
    <mergeCell ref="AC181:AD181"/>
    <mergeCell ref="O182:AB182"/>
    <mergeCell ref="AC182:AD182"/>
    <mergeCell ref="O183:AB183"/>
    <mergeCell ref="AC183:AD183"/>
    <mergeCell ref="O194:AB194"/>
    <mergeCell ref="AC194:AD194"/>
    <mergeCell ref="O195:AB195"/>
    <mergeCell ref="AC195:AD195"/>
    <mergeCell ref="B196:D196"/>
    <mergeCell ref="F196:I196"/>
    <mergeCell ref="J196:L196"/>
    <mergeCell ref="N196:AA196"/>
    <mergeCell ref="AC196:AD196"/>
    <mergeCell ref="O192:AB192"/>
    <mergeCell ref="B193:D193"/>
    <mergeCell ref="F193:I193"/>
    <mergeCell ref="J193:L193"/>
    <mergeCell ref="N193:AA193"/>
    <mergeCell ref="AC193:AD193"/>
    <mergeCell ref="O190:AB190"/>
    <mergeCell ref="B191:D191"/>
    <mergeCell ref="F191:I191"/>
    <mergeCell ref="J191:L191"/>
    <mergeCell ref="N191:AA191"/>
    <mergeCell ref="AC191:AD191"/>
    <mergeCell ref="O201:AB201"/>
    <mergeCell ref="AC201:AD201"/>
    <mergeCell ref="O202:AB202"/>
    <mergeCell ref="AC202:AD202"/>
    <mergeCell ref="O203:AB203"/>
    <mergeCell ref="AC203:AD203"/>
    <mergeCell ref="O199:AB199"/>
    <mergeCell ref="B200:D200"/>
    <mergeCell ref="F200:I200"/>
    <mergeCell ref="J200:L200"/>
    <mergeCell ref="N200:AA200"/>
    <mergeCell ref="AC200:AD200"/>
    <mergeCell ref="O197:AB197"/>
    <mergeCell ref="B198:D198"/>
    <mergeCell ref="F198:I198"/>
    <mergeCell ref="J198:L198"/>
    <mergeCell ref="N198:AA198"/>
    <mergeCell ref="AC198:AD198"/>
    <mergeCell ref="O209:AB209"/>
    <mergeCell ref="AC209:AD209"/>
    <mergeCell ref="O210:AB210"/>
    <mergeCell ref="AC210:AD210"/>
    <mergeCell ref="O211:AB211"/>
    <mergeCell ref="AC211:AD211"/>
    <mergeCell ref="O206:AB206"/>
    <mergeCell ref="AC206:AD206"/>
    <mergeCell ref="O207:AB207"/>
    <mergeCell ref="AC207:AD207"/>
    <mergeCell ref="O208:AB208"/>
    <mergeCell ref="AC208:AD208"/>
    <mergeCell ref="O204:AB204"/>
    <mergeCell ref="AC204:AD204"/>
    <mergeCell ref="B205:D205"/>
    <mergeCell ref="F205:I205"/>
    <mergeCell ref="J205:L205"/>
    <mergeCell ref="N205:AA205"/>
    <mergeCell ref="AC205:AD205"/>
    <mergeCell ref="O217:AB217"/>
    <mergeCell ref="AC217:AD217"/>
    <mergeCell ref="O218:AB218"/>
    <mergeCell ref="AC218:AD218"/>
    <mergeCell ref="O219:AB219"/>
    <mergeCell ref="AC219:AD219"/>
    <mergeCell ref="O214:AB214"/>
    <mergeCell ref="AC214:AD214"/>
    <mergeCell ref="O215:AB215"/>
    <mergeCell ref="AC215:AD215"/>
    <mergeCell ref="O216:AB216"/>
    <mergeCell ref="AC216:AD216"/>
    <mergeCell ref="B212:D212"/>
    <mergeCell ref="F212:I212"/>
    <mergeCell ref="J212:L212"/>
    <mergeCell ref="N212:AA212"/>
    <mergeCell ref="AC212:AD212"/>
    <mergeCell ref="O213:AB213"/>
    <mergeCell ref="AC213:AD213"/>
    <mergeCell ref="O224:AB224"/>
    <mergeCell ref="A227:M227"/>
    <mergeCell ref="R227:AD227"/>
    <mergeCell ref="C228:AC228"/>
    <mergeCell ref="I230:P230"/>
    <mergeCell ref="S230:Y230"/>
    <mergeCell ref="O222:AB222"/>
    <mergeCell ref="B223:D223"/>
    <mergeCell ref="F223:I223"/>
    <mergeCell ref="J223:L223"/>
    <mergeCell ref="N223:AA223"/>
    <mergeCell ref="AC223:AD223"/>
    <mergeCell ref="O220:AB220"/>
    <mergeCell ref="AC220:AD220"/>
    <mergeCell ref="B221:D221"/>
    <mergeCell ref="F221:I221"/>
    <mergeCell ref="J221:L221"/>
    <mergeCell ref="N221:AA221"/>
    <mergeCell ref="AC221:AD221"/>
    <mergeCell ref="B236:D236"/>
    <mergeCell ref="F236:I236"/>
    <mergeCell ref="J236:L236"/>
    <mergeCell ref="N236:AA236"/>
    <mergeCell ref="AC236:AD236"/>
    <mergeCell ref="O237:AB237"/>
    <mergeCell ref="AC237:AD237"/>
    <mergeCell ref="B234:D234"/>
    <mergeCell ref="F234:I234"/>
    <mergeCell ref="J234:L234"/>
    <mergeCell ref="N234:AA234"/>
    <mergeCell ref="AC234:AD234"/>
    <mergeCell ref="O235:AB235"/>
    <mergeCell ref="A232:O232"/>
    <mergeCell ref="B233:D233"/>
    <mergeCell ref="F233:I233"/>
    <mergeCell ref="J233:L233"/>
    <mergeCell ref="N233:AA233"/>
    <mergeCell ref="AC233:AD233"/>
    <mergeCell ref="O242:AB242"/>
    <mergeCell ref="B243:D243"/>
    <mergeCell ref="F243:I243"/>
    <mergeCell ref="J243:L243"/>
    <mergeCell ref="N243:AA243"/>
    <mergeCell ref="AC243:AD243"/>
    <mergeCell ref="O240:AB240"/>
    <mergeCell ref="B241:D241"/>
    <mergeCell ref="F241:I241"/>
    <mergeCell ref="J241:L241"/>
    <mergeCell ref="N241:AA241"/>
    <mergeCell ref="AC241:AD241"/>
    <mergeCell ref="O238:AB238"/>
    <mergeCell ref="AC238:AD238"/>
    <mergeCell ref="B239:D239"/>
    <mergeCell ref="F239:I239"/>
    <mergeCell ref="J239:L239"/>
    <mergeCell ref="N239:AA239"/>
    <mergeCell ref="AC239:AD239"/>
    <mergeCell ref="O249:AB249"/>
    <mergeCell ref="AC249:AD249"/>
    <mergeCell ref="O250:AB250"/>
    <mergeCell ref="AC250:AD250"/>
    <mergeCell ref="O251:AB251"/>
    <mergeCell ref="AC251:AD251"/>
    <mergeCell ref="O247:AB247"/>
    <mergeCell ref="AC247:AD247"/>
    <mergeCell ref="B248:D248"/>
    <mergeCell ref="F248:I248"/>
    <mergeCell ref="J248:L248"/>
    <mergeCell ref="N248:AA248"/>
    <mergeCell ref="AC248:AD248"/>
    <mergeCell ref="O244:AB244"/>
    <mergeCell ref="AC244:AD244"/>
    <mergeCell ref="O245:AB245"/>
    <mergeCell ref="AC245:AD245"/>
    <mergeCell ref="O246:AB246"/>
    <mergeCell ref="AC246:AD246"/>
    <mergeCell ref="O257:AB257"/>
    <mergeCell ref="AC257:AD257"/>
    <mergeCell ref="O258:AB258"/>
    <mergeCell ref="AC258:AD258"/>
    <mergeCell ref="O259:AB259"/>
    <mergeCell ref="AC259:AD259"/>
    <mergeCell ref="B255:D255"/>
    <mergeCell ref="F255:I255"/>
    <mergeCell ref="J255:L255"/>
    <mergeCell ref="N255:AA255"/>
    <mergeCell ref="AC255:AD255"/>
    <mergeCell ref="O256:AB256"/>
    <mergeCell ref="AC256:AD256"/>
    <mergeCell ref="O252:AB252"/>
    <mergeCell ref="AC252:AD252"/>
    <mergeCell ref="O253:AB253"/>
    <mergeCell ref="AC253:AD253"/>
    <mergeCell ref="O254:AB254"/>
    <mergeCell ref="AC254:AD254"/>
    <mergeCell ref="O264:AB264"/>
    <mergeCell ref="AC264:AD264"/>
    <mergeCell ref="B265:D265"/>
    <mergeCell ref="F265:I265"/>
    <mergeCell ref="J265:L265"/>
    <mergeCell ref="N265:AA265"/>
    <mergeCell ref="AC265:AD265"/>
    <mergeCell ref="B262:D262"/>
    <mergeCell ref="F262:I262"/>
    <mergeCell ref="J262:L262"/>
    <mergeCell ref="N262:AA262"/>
    <mergeCell ref="AC262:AD262"/>
    <mergeCell ref="O263:AB263"/>
    <mergeCell ref="AC263:AD263"/>
    <mergeCell ref="B260:D260"/>
    <mergeCell ref="F260:I260"/>
    <mergeCell ref="J260:L260"/>
    <mergeCell ref="N260:AA260"/>
    <mergeCell ref="AC260:AD260"/>
    <mergeCell ref="O261:AB261"/>
    <mergeCell ref="O270:AB270"/>
    <mergeCell ref="AC270:AD270"/>
    <mergeCell ref="O271:AB271"/>
    <mergeCell ref="AC271:AD271"/>
    <mergeCell ref="B272:D272"/>
    <mergeCell ref="F272:I272"/>
    <mergeCell ref="J272:L272"/>
    <mergeCell ref="N272:AA272"/>
    <mergeCell ref="AC272:AD272"/>
    <mergeCell ref="O268:AB268"/>
    <mergeCell ref="B269:D269"/>
    <mergeCell ref="F269:I269"/>
    <mergeCell ref="J269:L269"/>
    <mergeCell ref="N269:AA269"/>
    <mergeCell ref="AC269:AD269"/>
    <mergeCell ref="O266:AB266"/>
    <mergeCell ref="B267:D267"/>
    <mergeCell ref="F267:I267"/>
    <mergeCell ref="J267:L267"/>
    <mergeCell ref="N267:AA267"/>
    <mergeCell ref="AC267:AD267"/>
    <mergeCell ref="A284:O284"/>
    <mergeCell ref="B285:D285"/>
    <mergeCell ref="F285:I285"/>
    <mergeCell ref="J285:L285"/>
    <mergeCell ref="N285:AA285"/>
    <mergeCell ref="AC285:AD285"/>
    <mergeCell ref="O276:AB276"/>
    <mergeCell ref="A279:M279"/>
    <mergeCell ref="R279:AD279"/>
    <mergeCell ref="C280:AC280"/>
    <mergeCell ref="I282:P282"/>
    <mergeCell ref="S282:Y282"/>
    <mergeCell ref="O273:AB273"/>
    <mergeCell ref="AC273:AD273"/>
    <mergeCell ref="O274:AB274"/>
    <mergeCell ref="AC274:AD274"/>
    <mergeCell ref="B275:D275"/>
    <mergeCell ref="F275:I275"/>
    <mergeCell ref="J275:L275"/>
    <mergeCell ref="N275:AA275"/>
    <mergeCell ref="AC275:AD275"/>
    <mergeCell ref="O291:AB291"/>
    <mergeCell ref="AC291:AD291"/>
    <mergeCell ref="O292:AB292"/>
    <mergeCell ref="AC292:AD292"/>
    <mergeCell ref="O293:AB293"/>
    <mergeCell ref="AC293:AD293"/>
    <mergeCell ref="O288:AB288"/>
    <mergeCell ref="AC288:AD288"/>
    <mergeCell ref="O289:AB289"/>
    <mergeCell ref="AC289:AD289"/>
    <mergeCell ref="O290:AB290"/>
    <mergeCell ref="AC290:AD290"/>
    <mergeCell ref="B286:D286"/>
    <mergeCell ref="F286:I286"/>
    <mergeCell ref="J286:L286"/>
    <mergeCell ref="N286:AA286"/>
    <mergeCell ref="AC286:AD286"/>
    <mergeCell ref="O287:AB287"/>
    <mergeCell ref="AC287:AD287"/>
    <mergeCell ref="O300:AB300"/>
    <mergeCell ref="AC300:AD300"/>
    <mergeCell ref="O301:AB301"/>
    <mergeCell ref="AC301:AD301"/>
    <mergeCell ref="O302:AB302"/>
    <mergeCell ref="AC302:AD302"/>
    <mergeCell ref="O297:AB297"/>
    <mergeCell ref="AC297:AD297"/>
    <mergeCell ref="O298:AB298"/>
    <mergeCell ref="AC298:AD298"/>
    <mergeCell ref="O299:AB299"/>
    <mergeCell ref="AC299:AD299"/>
    <mergeCell ref="O294:AB294"/>
    <mergeCell ref="AC294:AD294"/>
    <mergeCell ref="O295:AB295"/>
    <mergeCell ref="AC295:AD295"/>
    <mergeCell ref="O296:AB296"/>
    <mergeCell ref="AC296:AD296"/>
    <mergeCell ref="O307:AB307"/>
    <mergeCell ref="B308:D308"/>
    <mergeCell ref="F308:I308"/>
    <mergeCell ref="J308:L308"/>
    <mergeCell ref="N308:AA308"/>
    <mergeCell ref="AC308:AD308"/>
    <mergeCell ref="O305:AB305"/>
    <mergeCell ref="B306:D306"/>
    <mergeCell ref="F306:I306"/>
    <mergeCell ref="J306:L306"/>
    <mergeCell ref="N306:AA306"/>
    <mergeCell ref="AC306:AD306"/>
    <mergeCell ref="O303:AB303"/>
    <mergeCell ref="AC303:AD303"/>
    <mergeCell ref="B304:D304"/>
    <mergeCell ref="F304:I304"/>
    <mergeCell ref="J304:L304"/>
    <mergeCell ref="N304:AA304"/>
    <mergeCell ref="AC304:AD304"/>
    <mergeCell ref="O313:AB313"/>
    <mergeCell ref="B314:D314"/>
    <mergeCell ref="F314:I314"/>
    <mergeCell ref="J314:L314"/>
    <mergeCell ref="N314:AA314"/>
    <mergeCell ref="AC314:AD314"/>
    <mergeCell ref="O311:AB311"/>
    <mergeCell ref="B312:D312"/>
    <mergeCell ref="F312:I312"/>
    <mergeCell ref="J312:L312"/>
    <mergeCell ref="N312:AA312"/>
    <mergeCell ref="AC312:AD312"/>
    <mergeCell ref="O309:AB309"/>
    <mergeCell ref="B310:D310"/>
    <mergeCell ref="F310:I310"/>
    <mergeCell ref="J310:L310"/>
    <mergeCell ref="N310:AA310"/>
    <mergeCell ref="AC310:AD310"/>
    <mergeCell ref="O320:AB320"/>
    <mergeCell ref="B321:D321"/>
    <mergeCell ref="F321:I321"/>
    <mergeCell ref="J321:L321"/>
    <mergeCell ref="N321:AA321"/>
    <mergeCell ref="AC321:AD321"/>
    <mergeCell ref="O318:AB318"/>
    <mergeCell ref="B319:D319"/>
    <mergeCell ref="F319:I319"/>
    <mergeCell ref="J319:L319"/>
    <mergeCell ref="N319:AA319"/>
    <mergeCell ref="AC319:AD319"/>
    <mergeCell ref="O315:AB315"/>
    <mergeCell ref="AC315:AD315"/>
    <mergeCell ref="O316:AB316"/>
    <mergeCell ref="AC316:AD316"/>
    <mergeCell ref="B317:D317"/>
    <mergeCell ref="F317:I317"/>
    <mergeCell ref="J317:L317"/>
    <mergeCell ref="N317:AA317"/>
    <mergeCell ref="AC317:AD317"/>
    <mergeCell ref="O326:AB326"/>
    <mergeCell ref="B327:D327"/>
    <mergeCell ref="F327:I327"/>
    <mergeCell ref="J327:L327"/>
    <mergeCell ref="N327:AA327"/>
    <mergeCell ref="AC327:AD327"/>
    <mergeCell ref="O324:AB324"/>
    <mergeCell ref="B325:D325"/>
    <mergeCell ref="F325:I325"/>
    <mergeCell ref="J325:L325"/>
    <mergeCell ref="N325:AA325"/>
    <mergeCell ref="AC325:AD325"/>
    <mergeCell ref="O322:AB322"/>
    <mergeCell ref="B323:D323"/>
    <mergeCell ref="F323:I323"/>
    <mergeCell ref="J323:L323"/>
    <mergeCell ref="N323:AA323"/>
    <mergeCell ref="AC323:AD323"/>
    <mergeCell ref="B338:D338"/>
    <mergeCell ref="F338:I338"/>
    <mergeCell ref="J338:L338"/>
    <mergeCell ref="N338:AA338"/>
    <mergeCell ref="AC338:AD338"/>
    <mergeCell ref="O339:AB339"/>
    <mergeCell ref="AC339:AD339"/>
    <mergeCell ref="A336:O336"/>
    <mergeCell ref="B337:D337"/>
    <mergeCell ref="F337:I337"/>
    <mergeCell ref="J337:L337"/>
    <mergeCell ref="N337:AA337"/>
    <mergeCell ref="AC337:AD337"/>
    <mergeCell ref="O328:AB328"/>
    <mergeCell ref="A331:M331"/>
    <mergeCell ref="R331:AD331"/>
    <mergeCell ref="C332:AC332"/>
    <mergeCell ref="I334:P334"/>
    <mergeCell ref="S334:Y334"/>
    <mergeCell ref="O346:AB346"/>
    <mergeCell ref="AC346:AD346"/>
    <mergeCell ref="O347:AB347"/>
    <mergeCell ref="AC347:AD347"/>
    <mergeCell ref="O348:AB348"/>
    <mergeCell ref="AC348:AD348"/>
    <mergeCell ref="O343:AB343"/>
    <mergeCell ref="AC343:AD343"/>
    <mergeCell ref="O344:AB344"/>
    <mergeCell ref="AC344:AD344"/>
    <mergeCell ref="O345:AB345"/>
    <mergeCell ref="AC345:AD345"/>
    <mergeCell ref="O340:AB340"/>
    <mergeCell ref="AC340:AD340"/>
    <mergeCell ref="O341:AB341"/>
    <mergeCell ref="AC341:AD341"/>
    <mergeCell ref="O342:AB342"/>
    <mergeCell ref="AC342:AD342"/>
    <mergeCell ref="O355:AB355"/>
    <mergeCell ref="AC355:AD355"/>
    <mergeCell ref="O356:AB356"/>
    <mergeCell ref="AC356:AD356"/>
    <mergeCell ref="O357:AB357"/>
    <mergeCell ref="AC357:AD357"/>
    <mergeCell ref="O352:AB352"/>
    <mergeCell ref="AC352:AD352"/>
    <mergeCell ref="O353:AB353"/>
    <mergeCell ref="AC353:AD353"/>
    <mergeCell ref="O354:AB354"/>
    <mergeCell ref="AC354:AD354"/>
    <mergeCell ref="O349:AB349"/>
    <mergeCell ref="AC349:AD349"/>
    <mergeCell ref="O350:AB350"/>
    <mergeCell ref="AC350:AD350"/>
    <mergeCell ref="O351:AB351"/>
    <mergeCell ref="AC351:AD351"/>
    <mergeCell ref="O362:AB362"/>
    <mergeCell ref="B363:D363"/>
    <mergeCell ref="F363:I363"/>
    <mergeCell ref="J363:L363"/>
    <mergeCell ref="N363:AA363"/>
    <mergeCell ref="AC363:AD363"/>
    <mergeCell ref="O360:AB360"/>
    <mergeCell ref="B361:D361"/>
    <mergeCell ref="F361:I361"/>
    <mergeCell ref="J361:L361"/>
    <mergeCell ref="N361:AA361"/>
    <mergeCell ref="AC361:AD361"/>
    <mergeCell ref="O358:AB358"/>
    <mergeCell ref="AC358:AD358"/>
    <mergeCell ref="B359:D359"/>
    <mergeCell ref="F359:I359"/>
    <mergeCell ref="J359:L359"/>
    <mergeCell ref="N359:AA359"/>
    <mergeCell ref="AC359:AD359"/>
    <mergeCell ref="O368:AB368"/>
    <mergeCell ref="B369:D369"/>
    <mergeCell ref="F369:I369"/>
    <mergeCell ref="J369:L369"/>
    <mergeCell ref="N369:AA369"/>
    <mergeCell ref="AC369:AD369"/>
    <mergeCell ref="O366:AB366"/>
    <mergeCell ref="B367:D367"/>
    <mergeCell ref="F367:I367"/>
    <mergeCell ref="J367:L367"/>
    <mergeCell ref="N367:AA367"/>
    <mergeCell ref="AC367:AD367"/>
    <mergeCell ref="O364:AB364"/>
    <mergeCell ref="B365:D365"/>
    <mergeCell ref="F365:I365"/>
    <mergeCell ref="J365:L365"/>
    <mergeCell ref="N365:AA365"/>
    <mergeCell ref="AC365:AD365"/>
    <mergeCell ref="O374:AB374"/>
    <mergeCell ref="B375:D375"/>
    <mergeCell ref="F375:I375"/>
    <mergeCell ref="J375:L375"/>
    <mergeCell ref="N375:AA375"/>
    <mergeCell ref="AC375:AD375"/>
    <mergeCell ref="O372:AB372"/>
    <mergeCell ref="B373:D373"/>
    <mergeCell ref="F373:I373"/>
    <mergeCell ref="J373:L373"/>
    <mergeCell ref="N373:AA373"/>
    <mergeCell ref="AC373:AD373"/>
    <mergeCell ref="O370:AB370"/>
    <mergeCell ref="B371:D371"/>
    <mergeCell ref="F371:I371"/>
    <mergeCell ref="J371:L371"/>
    <mergeCell ref="N371:AA371"/>
    <mergeCell ref="AC371:AD371"/>
    <mergeCell ref="O381:AB381"/>
    <mergeCell ref="AC381:AD381"/>
    <mergeCell ref="B382:D382"/>
    <mergeCell ref="F382:I382"/>
    <mergeCell ref="J382:L382"/>
    <mergeCell ref="N382:AA382"/>
    <mergeCell ref="AC382:AD382"/>
    <mergeCell ref="O378:AB378"/>
    <mergeCell ref="AC378:AD378"/>
    <mergeCell ref="O379:AB379"/>
    <mergeCell ref="AC379:AD379"/>
    <mergeCell ref="O380:AB380"/>
    <mergeCell ref="AC380:AD380"/>
    <mergeCell ref="O376:AB376"/>
    <mergeCell ref="B377:D377"/>
    <mergeCell ref="F377:I377"/>
    <mergeCell ref="J377:L377"/>
    <mergeCell ref="N377:AA377"/>
    <mergeCell ref="AC377:AD377"/>
    <mergeCell ref="O387:AB387"/>
    <mergeCell ref="B388:D388"/>
    <mergeCell ref="F388:I388"/>
    <mergeCell ref="J388:L388"/>
    <mergeCell ref="N388:AA388"/>
    <mergeCell ref="AC388:AD388"/>
    <mergeCell ref="O385:AB385"/>
    <mergeCell ref="B386:D386"/>
    <mergeCell ref="F386:I386"/>
    <mergeCell ref="J386:L386"/>
    <mergeCell ref="N386:AA386"/>
    <mergeCell ref="AC386:AD386"/>
    <mergeCell ref="O383:AB383"/>
    <mergeCell ref="B384:D384"/>
    <mergeCell ref="F384:I384"/>
    <mergeCell ref="J384:L384"/>
    <mergeCell ref="N384:AA384"/>
    <mergeCell ref="AC384:AD384"/>
    <mergeCell ref="B399:D399"/>
    <mergeCell ref="F399:I399"/>
    <mergeCell ref="J399:L399"/>
    <mergeCell ref="N399:AA399"/>
    <mergeCell ref="AC399:AD399"/>
    <mergeCell ref="O400:AB400"/>
    <mergeCell ref="AC400:AD400"/>
    <mergeCell ref="A397:O397"/>
    <mergeCell ref="B398:D398"/>
    <mergeCell ref="F398:I398"/>
    <mergeCell ref="J398:L398"/>
    <mergeCell ref="N398:AA398"/>
    <mergeCell ref="AC398:AD398"/>
    <mergeCell ref="O389:AB389"/>
    <mergeCell ref="A392:M392"/>
    <mergeCell ref="R392:AD392"/>
    <mergeCell ref="C393:AC393"/>
    <mergeCell ref="I395:P395"/>
    <mergeCell ref="S395:Y395"/>
    <mergeCell ref="O406:AB406"/>
    <mergeCell ref="AC406:AD406"/>
    <mergeCell ref="B407:D407"/>
    <mergeCell ref="F407:I407"/>
    <mergeCell ref="J407:L407"/>
    <mergeCell ref="N407:AA407"/>
    <mergeCell ref="AC407:AD407"/>
    <mergeCell ref="B404:D404"/>
    <mergeCell ref="F404:I404"/>
    <mergeCell ref="J404:L404"/>
    <mergeCell ref="N404:AA404"/>
    <mergeCell ref="AC404:AD404"/>
    <mergeCell ref="O405:AB405"/>
    <mergeCell ref="AC405:AD405"/>
    <mergeCell ref="O401:AB401"/>
    <mergeCell ref="AC401:AD401"/>
    <mergeCell ref="O402:AB402"/>
    <mergeCell ref="AC402:AD402"/>
    <mergeCell ref="O403:AB403"/>
    <mergeCell ref="AC403:AD403"/>
    <mergeCell ref="O412:AB412"/>
    <mergeCell ref="B413:D413"/>
    <mergeCell ref="F413:I413"/>
    <mergeCell ref="J413:L413"/>
    <mergeCell ref="N413:AA413"/>
    <mergeCell ref="AC413:AD413"/>
    <mergeCell ref="O410:AB410"/>
    <mergeCell ref="B411:D411"/>
    <mergeCell ref="F411:I411"/>
    <mergeCell ref="J411:L411"/>
    <mergeCell ref="N411:AA411"/>
    <mergeCell ref="AC411:AD411"/>
    <mergeCell ref="O408:AB408"/>
    <mergeCell ref="B409:D409"/>
    <mergeCell ref="F409:I409"/>
    <mergeCell ref="J409:L409"/>
    <mergeCell ref="N409:AA409"/>
    <mergeCell ref="AC409:AD409"/>
    <mergeCell ref="O419:AB419"/>
    <mergeCell ref="B420:D420"/>
    <mergeCell ref="F420:I420"/>
    <mergeCell ref="J420:L420"/>
    <mergeCell ref="N420:AA420"/>
    <mergeCell ref="AC420:AD420"/>
    <mergeCell ref="O416:AB416"/>
    <mergeCell ref="AC416:AD416"/>
    <mergeCell ref="O417:AB417"/>
    <mergeCell ref="AC417:AD417"/>
    <mergeCell ref="B418:D418"/>
    <mergeCell ref="F418:I418"/>
    <mergeCell ref="J418:L418"/>
    <mergeCell ref="N418:AA418"/>
    <mergeCell ref="AC418:AD418"/>
    <mergeCell ref="O414:AB414"/>
    <mergeCell ref="B415:D415"/>
    <mergeCell ref="F415:I415"/>
    <mergeCell ref="J415:L415"/>
    <mergeCell ref="N415:AA415"/>
    <mergeCell ref="AC415:AD415"/>
    <mergeCell ref="O425:AB425"/>
    <mergeCell ref="AC425:AD425"/>
    <mergeCell ref="O426:AB426"/>
    <mergeCell ref="AC426:AD426"/>
    <mergeCell ref="B427:D427"/>
    <mergeCell ref="F427:I427"/>
    <mergeCell ref="J427:L427"/>
    <mergeCell ref="N427:AA427"/>
    <mergeCell ref="AC427:AD427"/>
    <mergeCell ref="O423:AB423"/>
    <mergeCell ref="B424:D424"/>
    <mergeCell ref="F424:I424"/>
    <mergeCell ref="J424:L424"/>
    <mergeCell ref="N424:AA424"/>
    <mergeCell ref="AC424:AD424"/>
    <mergeCell ref="O421:AB421"/>
    <mergeCell ref="B422:D422"/>
    <mergeCell ref="F422:I422"/>
    <mergeCell ref="J422:L422"/>
    <mergeCell ref="N422:AA422"/>
    <mergeCell ref="AC422:AD422"/>
    <mergeCell ref="A438:O438"/>
    <mergeCell ref="B439:D439"/>
    <mergeCell ref="F439:I439"/>
    <mergeCell ref="J439:L439"/>
    <mergeCell ref="N439:AA439"/>
    <mergeCell ref="AC439:AD439"/>
    <mergeCell ref="O430:AB430"/>
    <mergeCell ref="A433:M433"/>
    <mergeCell ref="R433:AD433"/>
    <mergeCell ref="C434:AC434"/>
    <mergeCell ref="I436:P436"/>
    <mergeCell ref="S436:Y436"/>
    <mergeCell ref="O428:AB428"/>
    <mergeCell ref="B429:D429"/>
    <mergeCell ref="F429:I429"/>
    <mergeCell ref="J429:L429"/>
    <mergeCell ref="N429:AA429"/>
    <mergeCell ref="AC429:AD429"/>
    <mergeCell ref="O445:AB445"/>
    <mergeCell ref="AC445:AD445"/>
    <mergeCell ref="O446:AB446"/>
    <mergeCell ref="AC446:AD446"/>
    <mergeCell ref="O447:AB447"/>
    <mergeCell ref="AC447:AD447"/>
    <mergeCell ref="O442:AB442"/>
    <mergeCell ref="AC442:AD442"/>
    <mergeCell ref="O443:AB443"/>
    <mergeCell ref="AC443:AD443"/>
    <mergeCell ref="O444:AB444"/>
    <mergeCell ref="AC444:AD444"/>
    <mergeCell ref="B440:D440"/>
    <mergeCell ref="F440:I440"/>
    <mergeCell ref="J440:L440"/>
    <mergeCell ref="N440:AA440"/>
    <mergeCell ref="AC440:AD440"/>
    <mergeCell ref="O441:AB441"/>
    <mergeCell ref="AC441:AD441"/>
    <mergeCell ref="O454:AB454"/>
    <mergeCell ref="AC454:AD454"/>
    <mergeCell ref="O455:AB455"/>
    <mergeCell ref="AC455:AD455"/>
    <mergeCell ref="O456:AB456"/>
    <mergeCell ref="AC456:AD456"/>
    <mergeCell ref="O451:AB451"/>
    <mergeCell ref="AC451:AD451"/>
    <mergeCell ref="O452:AB452"/>
    <mergeCell ref="AC452:AD452"/>
    <mergeCell ref="O453:AB453"/>
    <mergeCell ref="AC453:AD453"/>
    <mergeCell ref="O448:AB448"/>
    <mergeCell ref="AC448:AD448"/>
    <mergeCell ref="O449:AB449"/>
    <mergeCell ref="AC449:AD449"/>
    <mergeCell ref="O450:AB450"/>
    <mergeCell ref="AC450:AD450"/>
    <mergeCell ref="O463:AB463"/>
    <mergeCell ref="AC463:AD463"/>
    <mergeCell ref="O464:AB464"/>
    <mergeCell ref="AC464:AD464"/>
    <mergeCell ref="O465:AB465"/>
    <mergeCell ref="AC465:AD465"/>
    <mergeCell ref="O460:AB460"/>
    <mergeCell ref="AC460:AD460"/>
    <mergeCell ref="O461:AB461"/>
    <mergeCell ref="AC461:AD461"/>
    <mergeCell ref="O462:AB462"/>
    <mergeCell ref="AC462:AD462"/>
    <mergeCell ref="O457:AB457"/>
    <mergeCell ref="AC457:AD457"/>
    <mergeCell ref="O458:AB458"/>
    <mergeCell ref="AC458:AD458"/>
    <mergeCell ref="O459:AB459"/>
    <mergeCell ref="AC459:AD459"/>
    <mergeCell ref="B472:D472"/>
    <mergeCell ref="F472:I472"/>
    <mergeCell ref="J472:L472"/>
    <mergeCell ref="N472:AA472"/>
    <mergeCell ref="AC472:AD472"/>
    <mergeCell ref="O473:AB473"/>
    <mergeCell ref="O469:AB469"/>
    <mergeCell ref="AC469:AD469"/>
    <mergeCell ref="O470:AB470"/>
    <mergeCell ref="AC470:AD470"/>
    <mergeCell ref="O471:AB471"/>
    <mergeCell ref="AC471:AD471"/>
    <mergeCell ref="O466:AB466"/>
    <mergeCell ref="AC466:AD466"/>
    <mergeCell ref="O467:AB467"/>
    <mergeCell ref="AC467:AD467"/>
    <mergeCell ref="O468:AB468"/>
    <mergeCell ref="AC468:AD468"/>
    <mergeCell ref="B478:D478"/>
    <mergeCell ref="F478:I478"/>
    <mergeCell ref="J478:L478"/>
    <mergeCell ref="N478:AA478"/>
    <mergeCell ref="AC478:AD478"/>
    <mergeCell ref="O479:AB479"/>
    <mergeCell ref="B476:D476"/>
    <mergeCell ref="F476:I476"/>
    <mergeCell ref="J476:L476"/>
    <mergeCell ref="N476:AA476"/>
    <mergeCell ref="AC476:AD476"/>
    <mergeCell ref="O477:AB477"/>
    <mergeCell ref="B474:D474"/>
    <mergeCell ref="F474:I474"/>
    <mergeCell ref="J474:L474"/>
    <mergeCell ref="N474:AA474"/>
    <mergeCell ref="AC474:AD474"/>
    <mergeCell ref="O475:AB475"/>
    <mergeCell ref="O490:AB490"/>
    <mergeCell ref="AC490:AD490"/>
    <mergeCell ref="O491:AB491"/>
    <mergeCell ref="AC491:AD491"/>
    <mergeCell ref="O492:AB492"/>
    <mergeCell ref="AC492:AD492"/>
    <mergeCell ref="B488:D488"/>
    <mergeCell ref="F488:I488"/>
    <mergeCell ref="J488:L488"/>
    <mergeCell ref="N488:AA488"/>
    <mergeCell ref="AC488:AD488"/>
    <mergeCell ref="B489:D489"/>
    <mergeCell ref="F489:I489"/>
    <mergeCell ref="J489:L489"/>
    <mergeCell ref="N489:AA489"/>
    <mergeCell ref="AC489:AD489"/>
    <mergeCell ref="A482:M482"/>
    <mergeCell ref="R482:AD482"/>
    <mergeCell ref="C483:AC483"/>
    <mergeCell ref="I485:P485"/>
    <mergeCell ref="S485:Y485"/>
    <mergeCell ref="A487:O487"/>
    <mergeCell ref="O499:AB499"/>
    <mergeCell ref="AC499:AD499"/>
    <mergeCell ref="O500:AB500"/>
    <mergeCell ref="AC500:AD500"/>
    <mergeCell ref="O501:AB501"/>
    <mergeCell ref="AC501:AD501"/>
    <mergeCell ref="O496:AB496"/>
    <mergeCell ref="AC496:AD496"/>
    <mergeCell ref="O497:AB497"/>
    <mergeCell ref="AC497:AD497"/>
    <mergeCell ref="O498:AB498"/>
    <mergeCell ref="AC498:AD498"/>
    <mergeCell ref="O493:AB493"/>
    <mergeCell ref="AC493:AD493"/>
    <mergeCell ref="O494:AB494"/>
    <mergeCell ref="AC494:AD494"/>
    <mergeCell ref="O495:AB495"/>
    <mergeCell ref="AC495:AD495"/>
    <mergeCell ref="O508:AB508"/>
    <mergeCell ref="AC508:AD508"/>
    <mergeCell ref="O509:AB509"/>
    <mergeCell ref="AC509:AD509"/>
    <mergeCell ref="O510:AB510"/>
    <mergeCell ref="AC510:AD510"/>
    <mergeCell ref="O505:AB505"/>
    <mergeCell ref="AC505:AD505"/>
    <mergeCell ref="O506:AB506"/>
    <mergeCell ref="AC506:AD506"/>
    <mergeCell ref="O507:AB507"/>
    <mergeCell ref="AC507:AD507"/>
    <mergeCell ref="O502:AB502"/>
    <mergeCell ref="AC502:AD502"/>
    <mergeCell ref="O503:AB503"/>
    <mergeCell ref="AC503:AD503"/>
    <mergeCell ref="O504:AB504"/>
    <mergeCell ref="AC504:AD504"/>
    <mergeCell ref="O517:AB517"/>
    <mergeCell ref="AC517:AD517"/>
    <mergeCell ref="O518:AB518"/>
    <mergeCell ref="AC518:AD518"/>
    <mergeCell ref="O519:AB519"/>
    <mergeCell ref="AC519:AD519"/>
    <mergeCell ref="O514:AB514"/>
    <mergeCell ref="AC514:AD514"/>
    <mergeCell ref="O515:AB515"/>
    <mergeCell ref="AC515:AD515"/>
    <mergeCell ref="O516:AB516"/>
    <mergeCell ref="AC516:AD516"/>
    <mergeCell ref="O511:AB511"/>
    <mergeCell ref="AC511:AD511"/>
    <mergeCell ref="O512:AB512"/>
    <mergeCell ref="AC512:AD512"/>
    <mergeCell ref="O513:AB513"/>
    <mergeCell ref="AC513:AD513"/>
    <mergeCell ref="O526:AB526"/>
    <mergeCell ref="AC526:AD526"/>
    <mergeCell ref="O527:AB527"/>
    <mergeCell ref="AC527:AD527"/>
    <mergeCell ref="O528:AB528"/>
    <mergeCell ref="AC528:AD528"/>
    <mergeCell ref="O523:AB523"/>
    <mergeCell ref="AC523:AD523"/>
    <mergeCell ref="O524:AB524"/>
    <mergeCell ref="AC524:AD524"/>
    <mergeCell ref="O525:AB525"/>
    <mergeCell ref="AC525:AD525"/>
    <mergeCell ref="O520:AB520"/>
    <mergeCell ref="AC520:AD520"/>
    <mergeCell ref="O521:AB521"/>
    <mergeCell ref="AC521:AD521"/>
    <mergeCell ref="O522:AB522"/>
    <mergeCell ref="AC522:AD522"/>
    <mergeCell ref="O535:AB535"/>
    <mergeCell ref="AC535:AD535"/>
    <mergeCell ref="O536:AB536"/>
    <mergeCell ref="AC536:AD536"/>
    <mergeCell ref="O537:AB537"/>
    <mergeCell ref="AC537:AD537"/>
    <mergeCell ref="O532:AB532"/>
    <mergeCell ref="AC532:AD532"/>
    <mergeCell ref="O533:AB533"/>
    <mergeCell ref="AC533:AD533"/>
    <mergeCell ref="O534:AB534"/>
    <mergeCell ref="AC534:AD534"/>
    <mergeCell ref="O529:AB529"/>
    <mergeCell ref="AC529:AD529"/>
    <mergeCell ref="O530:AB530"/>
    <mergeCell ref="AC530:AD530"/>
    <mergeCell ref="O531:AB531"/>
    <mergeCell ref="AC531:AD531"/>
    <mergeCell ref="A549:O549"/>
    <mergeCell ref="B550:D550"/>
    <mergeCell ref="F550:I550"/>
    <mergeCell ref="J550:L550"/>
    <mergeCell ref="N550:AA550"/>
    <mergeCell ref="AC550:AD550"/>
    <mergeCell ref="O541:AB541"/>
    <mergeCell ref="AC541:AD541"/>
    <mergeCell ref="A544:M544"/>
    <mergeCell ref="R544:AD544"/>
    <mergeCell ref="C545:AC545"/>
    <mergeCell ref="I547:P547"/>
    <mergeCell ref="S547:Y547"/>
    <mergeCell ref="O538:AB538"/>
    <mergeCell ref="AC538:AD538"/>
    <mergeCell ref="O539:AB539"/>
    <mergeCell ref="AC539:AD539"/>
    <mergeCell ref="O540:AB540"/>
    <mergeCell ref="AC540:AD540"/>
    <mergeCell ref="O556:AB556"/>
    <mergeCell ref="AC556:AD556"/>
    <mergeCell ref="O557:AB557"/>
    <mergeCell ref="AC557:AD557"/>
    <mergeCell ref="O558:AB558"/>
    <mergeCell ref="AC558:AD558"/>
    <mergeCell ref="O553:AB553"/>
    <mergeCell ref="AC553:AD553"/>
    <mergeCell ref="O554:AB554"/>
    <mergeCell ref="AC554:AD554"/>
    <mergeCell ref="O555:AB555"/>
    <mergeCell ref="AC555:AD555"/>
    <mergeCell ref="B551:D551"/>
    <mergeCell ref="F551:I551"/>
    <mergeCell ref="J551:L551"/>
    <mergeCell ref="N551:AA551"/>
    <mergeCell ref="AC551:AD551"/>
    <mergeCell ref="O552:AB552"/>
    <mergeCell ref="AC552:AD552"/>
    <mergeCell ref="O565:AB565"/>
    <mergeCell ref="AC565:AD565"/>
    <mergeCell ref="O566:AB566"/>
    <mergeCell ref="AC566:AD566"/>
    <mergeCell ref="O567:AB567"/>
    <mergeCell ref="AC567:AD567"/>
    <mergeCell ref="O562:AB562"/>
    <mergeCell ref="AC562:AD562"/>
    <mergeCell ref="O563:AB563"/>
    <mergeCell ref="AC563:AD563"/>
    <mergeCell ref="O564:AB564"/>
    <mergeCell ref="AC564:AD564"/>
    <mergeCell ref="O559:AB559"/>
    <mergeCell ref="AC559:AD559"/>
    <mergeCell ref="O560:AB560"/>
    <mergeCell ref="AC560:AD560"/>
    <mergeCell ref="O561:AB561"/>
    <mergeCell ref="AC561:AD561"/>
    <mergeCell ref="O574:AB574"/>
    <mergeCell ref="AC574:AD574"/>
    <mergeCell ref="O575:AB575"/>
    <mergeCell ref="AC575:AD575"/>
    <mergeCell ref="O576:AB576"/>
    <mergeCell ref="AC576:AD576"/>
    <mergeCell ref="O571:AB571"/>
    <mergeCell ref="AC571:AD571"/>
    <mergeCell ref="O572:AB572"/>
    <mergeCell ref="AC572:AD572"/>
    <mergeCell ref="O573:AB573"/>
    <mergeCell ref="AC573:AD573"/>
    <mergeCell ref="O568:AB568"/>
    <mergeCell ref="AC568:AD568"/>
    <mergeCell ref="O569:AB569"/>
    <mergeCell ref="AC569:AD569"/>
    <mergeCell ref="O570:AB570"/>
    <mergeCell ref="AC570:AD570"/>
    <mergeCell ref="O583:AB583"/>
    <mergeCell ref="AC583:AD583"/>
    <mergeCell ref="B584:D584"/>
    <mergeCell ref="F584:I584"/>
    <mergeCell ref="J584:L584"/>
    <mergeCell ref="N584:AA584"/>
    <mergeCell ref="AC584:AD584"/>
    <mergeCell ref="O580:AB580"/>
    <mergeCell ref="AC580:AD580"/>
    <mergeCell ref="O581:AB581"/>
    <mergeCell ref="AC581:AD581"/>
    <mergeCell ref="O582:AB582"/>
    <mergeCell ref="AC582:AD582"/>
    <mergeCell ref="O577:AB577"/>
    <mergeCell ref="AC577:AD577"/>
    <mergeCell ref="O578:AB578"/>
    <mergeCell ref="AC578:AD578"/>
    <mergeCell ref="O579:AB579"/>
    <mergeCell ref="AC579:AD579"/>
    <mergeCell ref="O590:AB590"/>
    <mergeCell ref="B591:D591"/>
    <mergeCell ref="F591:I591"/>
    <mergeCell ref="J591:L591"/>
    <mergeCell ref="N591:AA591"/>
    <mergeCell ref="AC591:AD591"/>
    <mergeCell ref="O588:AB588"/>
    <mergeCell ref="AC588:AD588"/>
    <mergeCell ref="B589:D589"/>
    <mergeCell ref="F589:I589"/>
    <mergeCell ref="J589:L589"/>
    <mergeCell ref="N589:AA589"/>
    <mergeCell ref="AC589:AD589"/>
    <mergeCell ref="O585:AB585"/>
    <mergeCell ref="AC585:AD585"/>
    <mergeCell ref="O586:AB586"/>
    <mergeCell ref="AC586:AD586"/>
    <mergeCell ref="O587:AB587"/>
    <mergeCell ref="AC587:AD587"/>
    <mergeCell ref="O597:AB597"/>
    <mergeCell ref="A600:M600"/>
    <mergeCell ref="R600:AD600"/>
    <mergeCell ref="C601:AC601"/>
    <mergeCell ref="I603:P603"/>
    <mergeCell ref="S603:Y603"/>
    <mergeCell ref="O594:AB594"/>
    <mergeCell ref="AC594:AD594"/>
    <mergeCell ref="O595:AB595"/>
    <mergeCell ref="AC595:AD595"/>
    <mergeCell ref="B596:D596"/>
    <mergeCell ref="F596:I596"/>
    <mergeCell ref="J596:L596"/>
    <mergeCell ref="N596:AA596"/>
    <mergeCell ref="AC596:AD596"/>
    <mergeCell ref="O592:AB592"/>
    <mergeCell ref="B593:D593"/>
    <mergeCell ref="F593:I593"/>
    <mergeCell ref="J593:L593"/>
    <mergeCell ref="N593:AA593"/>
    <mergeCell ref="AC593:AD593"/>
    <mergeCell ref="O609:AB609"/>
    <mergeCell ref="AC609:AD609"/>
    <mergeCell ref="O610:AB610"/>
    <mergeCell ref="AC610:AD610"/>
    <mergeCell ref="O611:AB611"/>
    <mergeCell ref="AC611:AD611"/>
    <mergeCell ref="B607:D607"/>
    <mergeCell ref="F607:I607"/>
    <mergeCell ref="J607:L607"/>
    <mergeCell ref="N607:AA607"/>
    <mergeCell ref="AC607:AD607"/>
    <mergeCell ref="O608:AB608"/>
    <mergeCell ref="AC608:AD608"/>
    <mergeCell ref="A605:O605"/>
    <mergeCell ref="B606:D606"/>
    <mergeCell ref="F606:I606"/>
    <mergeCell ref="J606:L606"/>
    <mergeCell ref="N606:AA606"/>
    <mergeCell ref="AC606:AD606"/>
    <mergeCell ref="B618:D618"/>
    <mergeCell ref="F618:I618"/>
    <mergeCell ref="J618:L618"/>
    <mergeCell ref="N618:AA618"/>
    <mergeCell ref="AC618:AD618"/>
    <mergeCell ref="O619:AB619"/>
    <mergeCell ref="O615:AB615"/>
    <mergeCell ref="AC615:AD615"/>
    <mergeCell ref="O616:AB616"/>
    <mergeCell ref="AC616:AD616"/>
    <mergeCell ref="O617:AB617"/>
    <mergeCell ref="AC617:AD617"/>
    <mergeCell ref="O612:AB612"/>
    <mergeCell ref="AC612:AD612"/>
    <mergeCell ref="O613:AB613"/>
    <mergeCell ref="AC613:AD613"/>
    <mergeCell ref="B614:D614"/>
    <mergeCell ref="F614:I614"/>
    <mergeCell ref="J614:L614"/>
    <mergeCell ref="N614:AA614"/>
    <mergeCell ref="AC614:AD614"/>
    <mergeCell ref="O624:AB624"/>
    <mergeCell ref="AC624:AD624"/>
    <mergeCell ref="O625:AB625"/>
    <mergeCell ref="AC625:AD625"/>
    <mergeCell ref="O626:AB626"/>
    <mergeCell ref="AC626:AD626"/>
    <mergeCell ref="O622:AB622"/>
    <mergeCell ref="AC622:AD622"/>
    <mergeCell ref="B623:D623"/>
    <mergeCell ref="F623:I623"/>
    <mergeCell ref="J623:L623"/>
    <mergeCell ref="N623:AA623"/>
    <mergeCell ref="AC623:AD623"/>
    <mergeCell ref="B620:D620"/>
    <mergeCell ref="F620:I620"/>
    <mergeCell ref="J620:L620"/>
    <mergeCell ref="N620:AA620"/>
    <mergeCell ref="AC620:AD620"/>
    <mergeCell ref="O621:AB621"/>
    <mergeCell ref="AC621:AD621"/>
    <mergeCell ref="O632:AB632"/>
    <mergeCell ref="AC632:AD632"/>
    <mergeCell ref="O633:AB633"/>
    <mergeCell ref="AC633:AD633"/>
    <mergeCell ref="B634:D634"/>
    <mergeCell ref="F634:I634"/>
    <mergeCell ref="J634:L634"/>
    <mergeCell ref="N634:AA634"/>
    <mergeCell ref="AC634:AD634"/>
    <mergeCell ref="O630:AB630"/>
    <mergeCell ref="AC630:AD630"/>
    <mergeCell ref="B631:D631"/>
    <mergeCell ref="F631:I631"/>
    <mergeCell ref="J631:L631"/>
    <mergeCell ref="N631:AA631"/>
    <mergeCell ref="AC631:AD631"/>
    <mergeCell ref="O627:AB627"/>
    <mergeCell ref="AC627:AD627"/>
    <mergeCell ref="O628:AB628"/>
    <mergeCell ref="AC628:AD628"/>
    <mergeCell ref="O629:AB629"/>
    <mergeCell ref="AC629:AD629"/>
    <mergeCell ref="B641:D641"/>
    <mergeCell ref="F641:I641"/>
    <mergeCell ref="J641:L641"/>
    <mergeCell ref="N641:AA641"/>
    <mergeCell ref="AC641:AD641"/>
    <mergeCell ref="O642:AB642"/>
    <mergeCell ref="AC642:AD642"/>
    <mergeCell ref="O638:AB638"/>
    <mergeCell ref="AC638:AD638"/>
    <mergeCell ref="O639:AB639"/>
    <mergeCell ref="AC639:AD639"/>
    <mergeCell ref="O640:AB640"/>
    <mergeCell ref="AC640:AD640"/>
    <mergeCell ref="O635:AB635"/>
    <mergeCell ref="AC635:AD635"/>
    <mergeCell ref="O636:AB636"/>
    <mergeCell ref="AC636:AD636"/>
    <mergeCell ref="O637:AB637"/>
    <mergeCell ref="AC637:AD637"/>
    <mergeCell ref="O647:AB647"/>
    <mergeCell ref="B648:D648"/>
    <mergeCell ref="F648:I648"/>
    <mergeCell ref="J648:L648"/>
    <mergeCell ref="N648:AA648"/>
    <mergeCell ref="AC648:AD648"/>
    <mergeCell ref="O645:AB645"/>
    <mergeCell ref="B646:D646"/>
    <mergeCell ref="F646:I646"/>
    <mergeCell ref="J646:L646"/>
    <mergeCell ref="N646:AA646"/>
    <mergeCell ref="AC646:AD646"/>
    <mergeCell ref="O643:AB643"/>
    <mergeCell ref="AC643:AD643"/>
    <mergeCell ref="B644:D644"/>
    <mergeCell ref="F644:I644"/>
    <mergeCell ref="J644:L644"/>
    <mergeCell ref="N644:AA644"/>
    <mergeCell ref="AC644:AD644"/>
    <mergeCell ref="O653:AB653"/>
    <mergeCell ref="AC653:AD653"/>
    <mergeCell ref="O654:AB654"/>
    <mergeCell ref="AC654:AD654"/>
    <mergeCell ref="O655:AB655"/>
    <mergeCell ref="AC655:AD655"/>
    <mergeCell ref="O651:AB651"/>
    <mergeCell ref="B652:D652"/>
    <mergeCell ref="F652:I652"/>
    <mergeCell ref="J652:L652"/>
    <mergeCell ref="N652:AA652"/>
    <mergeCell ref="AC652:AD652"/>
    <mergeCell ref="O649:AB649"/>
    <mergeCell ref="B650:D650"/>
    <mergeCell ref="F650:I650"/>
    <mergeCell ref="J650:L650"/>
    <mergeCell ref="N650:AA650"/>
    <mergeCell ref="AC650:AD650"/>
    <mergeCell ref="B667:D667"/>
    <mergeCell ref="F667:I667"/>
    <mergeCell ref="J667:L667"/>
    <mergeCell ref="N667:AA667"/>
    <mergeCell ref="AC667:AD667"/>
    <mergeCell ref="O668:AB668"/>
    <mergeCell ref="AC668:AD668"/>
    <mergeCell ref="C661:AC661"/>
    <mergeCell ref="I663:P663"/>
    <mergeCell ref="S663:Y663"/>
    <mergeCell ref="A665:O665"/>
    <mergeCell ref="B666:D666"/>
    <mergeCell ref="F666:I666"/>
    <mergeCell ref="J666:L666"/>
    <mergeCell ref="N666:AA666"/>
    <mergeCell ref="AC666:AD666"/>
    <mergeCell ref="O656:AB656"/>
    <mergeCell ref="AC656:AD656"/>
    <mergeCell ref="O657:AB657"/>
    <mergeCell ref="AC657:AD657"/>
    <mergeCell ref="A660:M660"/>
    <mergeCell ref="R660:AD660"/>
    <mergeCell ref="O675:AB675"/>
    <mergeCell ref="B676:D676"/>
    <mergeCell ref="F676:I676"/>
    <mergeCell ref="J676:L676"/>
    <mergeCell ref="N676:AA676"/>
    <mergeCell ref="AC676:AD676"/>
    <mergeCell ref="O672:AB672"/>
    <mergeCell ref="AC672:AD672"/>
    <mergeCell ref="O673:AB673"/>
    <mergeCell ref="AC673:AD673"/>
    <mergeCell ref="B674:D674"/>
    <mergeCell ref="F674:I674"/>
    <mergeCell ref="J674:L674"/>
    <mergeCell ref="N674:AA674"/>
    <mergeCell ref="AC674:AD674"/>
    <mergeCell ref="O669:AB669"/>
    <mergeCell ref="AC669:AD669"/>
    <mergeCell ref="O670:AB670"/>
    <mergeCell ref="AC670:AD670"/>
    <mergeCell ref="O671:AB671"/>
    <mergeCell ref="AC671:AD671"/>
    <mergeCell ref="O683:AB683"/>
    <mergeCell ref="B684:D684"/>
    <mergeCell ref="F684:I684"/>
    <mergeCell ref="J684:L684"/>
    <mergeCell ref="N684:AA684"/>
    <mergeCell ref="AC684:AD684"/>
    <mergeCell ref="O680:AB680"/>
    <mergeCell ref="AC680:AD680"/>
    <mergeCell ref="O681:AB681"/>
    <mergeCell ref="AC681:AD681"/>
    <mergeCell ref="B682:D682"/>
    <mergeCell ref="F682:I682"/>
    <mergeCell ref="J682:L682"/>
    <mergeCell ref="N682:AA682"/>
    <mergeCell ref="AC682:AD682"/>
    <mergeCell ref="O677:AB677"/>
    <mergeCell ref="AC677:AD677"/>
    <mergeCell ref="O678:AB678"/>
    <mergeCell ref="AC678:AD678"/>
    <mergeCell ref="B679:D679"/>
    <mergeCell ref="F679:I679"/>
    <mergeCell ref="J679:L679"/>
    <mergeCell ref="N679:AA679"/>
    <mergeCell ref="AC679:AD679"/>
    <mergeCell ref="O691:AB691"/>
    <mergeCell ref="B692:D692"/>
    <mergeCell ref="F692:I692"/>
    <mergeCell ref="J692:L692"/>
    <mergeCell ref="N692:AA692"/>
    <mergeCell ref="AC692:AD692"/>
    <mergeCell ref="O688:AB688"/>
    <mergeCell ref="AC688:AD688"/>
    <mergeCell ref="O689:AB689"/>
    <mergeCell ref="AC689:AD689"/>
    <mergeCell ref="B690:D690"/>
    <mergeCell ref="F690:I690"/>
    <mergeCell ref="J690:L690"/>
    <mergeCell ref="N690:AA690"/>
    <mergeCell ref="AC690:AD690"/>
    <mergeCell ref="O685:AB685"/>
    <mergeCell ref="AC685:AD685"/>
    <mergeCell ref="O686:AB686"/>
    <mergeCell ref="AC686:AD686"/>
    <mergeCell ref="O687:AB687"/>
    <mergeCell ref="AC687:AD687"/>
    <mergeCell ref="O698:AB698"/>
    <mergeCell ref="AC698:AD698"/>
    <mergeCell ref="B699:D699"/>
    <mergeCell ref="F699:I699"/>
    <mergeCell ref="J699:L699"/>
    <mergeCell ref="N699:AA699"/>
    <mergeCell ref="AC699:AD699"/>
    <mergeCell ref="O695:AB695"/>
    <mergeCell ref="AC695:AD695"/>
    <mergeCell ref="O696:AB696"/>
    <mergeCell ref="AC696:AD696"/>
    <mergeCell ref="O697:AB697"/>
    <mergeCell ref="AC697:AD697"/>
    <mergeCell ref="O693:AB693"/>
    <mergeCell ref="B694:D694"/>
    <mergeCell ref="F694:I694"/>
    <mergeCell ref="J694:L694"/>
    <mergeCell ref="N694:AA694"/>
    <mergeCell ref="AC694:AD694"/>
    <mergeCell ref="O703:AB703"/>
    <mergeCell ref="AC703:AD703"/>
    <mergeCell ref="O704:AB704"/>
    <mergeCell ref="AC704:AD704"/>
    <mergeCell ref="B705:D705"/>
    <mergeCell ref="F705:I705"/>
    <mergeCell ref="J705:L705"/>
    <mergeCell ref="N705:AA705"/>
    <mergeCell ref="AC705:AD705"/>
    <mergeCell ref="O700:AB700"/>
    <mergeCell ref="AC700:AD700"/>
    <mergeCell ref="O701:AB701"/>
    <mergeCell ref="AC701:AD701"/>
    <mergeCell ref="B702:D702"/>
    <mergeCell ref="F702:I702"/>
    <mergeCell ref="J702:L702"/>
    <mergeCell ref="N702:AA702"/>
    <mergeCell ref="AC702:AD702"/>
    <mergeCell ref="B711:D711"/>
    <mergeCell ref="F711:I711"/>
    <mergeCell ref="J711:L711"/>
    <mergeCell ref="N711:AA711"/>
    <mergeCell ref="AC711:AD711"/>
    <mergeCell ref="O712:AB712"/>
    <mergeCell ref="AC712:AD712"/>
    <mergeCell ref="O708:AB708"/>
    <mergeCell ref="AC708:AD708"/>
    <mergeCell ref="O709:AB709"/>
    <mergeCell ref="AC709:AD709"/>
    <mergeCell ref="O710:AB710"/>
    <mergeCell ref="AC710:AD710"/>
    <mergeCell ref="O706:AB706"/>
    <mergeCell ref="B707:D707"/>
    <mergeCell ref="F707:I707"/>
    <mergeCell ref="J707:L707"/>
    <mergeCell ref="N707:AA707"/>
    <mergeCell ref="AC707:AD707"/>
    <mergeCell ref="O717:AB717"/>
    <mergeCell ref="A720:M720"/>
    <mergeCell ref="R720:AD720"/>
    <mergeCell ref="C721:AC721"/>
    <mergeCell ref="I723:P723"/>
    <mergeCell ref="S723:Y723"/>
    <mergeCell ref="O715:AB715"/>
    <mergeCell ref="B716:D716"/>
    <mergeCell ref="F716:I716"/>
    <mergeCell ref="J716:L716"/>
    <mergeCell ref="N716:AA716"/>
    <mergeCell ref="AC716:AD716"/>
    <mergeCell ref="O713:AB713"/>
    <mergeCell ref="AC713:AD713"/>
    <mergeCell ref="B714:D714"/>
    <mergeCell ref="F714:I714"/>
    <mergeCell ref="J714:L714"/>
    <mergeCell ref="N714:AA714"/>
    <mergeCell ref="AC714:AD714"/>
    <mergeCell ref="O729:AB729"/>
    <mergeCell ref="AC729:AD729"/>
    <mergeCell ref="B730:D730"/>
    <mergeCell ref="F730:I730"/>
    <mergeCell ref="J730:L730"/>
    <mergeCell ref="N730:AA730"/>
    <mergeCell ref="AC730:AD730"/>
    <mergeCell ref="B727:D727"/>
    <mergeCell ref="F727:I727"/>
    <mergeCell ref="J727:L727"/>
    <mergeCell ref="N727:AA727"/>
    <mergeCell ref="AC727:AD727"/>
    <mergeCell ref="O728:AB728"/>
    <mergeCell ref="AC728:AD728"/>
    <mergeCell ref="A725:O725"/>
    <mergeCell ref="B726:D726"/>
    <mergeCell ref="F726:I726"/>
    <mergeCell ref="J726:L726"/>
    <mergeCell ref="N726:AA726"/>
    <mergeCell ref="AC726:AD726"/>
    <mergeCell ref="O736:AB736"/>
    <mergeCell ref="AC736:AD736"/>
    <mergeCell ref="O737:AB737"/>
    <mergeCell ref="AC737:AD737"/>
    <mergeCell ref="O738:AB738"/>
    <mergeCell ref="AC738:AD738"/>
    <mergeCell ref="O734:AB734"/>
    <mergeCell ref="B735:D735"/>
    <mergeCell ref="F735:I735"/>
    <mergeCell ref="J735:L735"/>
    <mergeCell ref="N735:AA735"/>
    <mergeCell ref="AC735:AD735"/>
    <mergeCell ref="O731:AB731"/>
    <mergeCell ref="AC731:AD731"/>
    <mergeCell ref="O732:AB732"/>
    <mergeCell ref="AC732:AD732"/>
    <mergeCell ref="B733:D733"/>
    <mergeCell ref="F733:I733"/>
    <mergeCell ref="J733:L733"/>
    <mergeCell ref="N733:AA733"/>
    <mergeCell ref="AC733:AD733"/>
    <mergeCell ref="O745:AB745"/>
    <mergeCell ref="AC745:AD745"/>
    <mergeCell ref="O746:AB746"/>
    <mergeCell ref="AC746:AD746"/>
    <mergeCell ref="O747:AB747"/>
    <mergeCell ref="AC747:AD747"/>
    <mergeCell ref="O742:AB742"/>
    <mergeCell ref="AC742:AD742"/>
    <mergeCell ref="O743:AB743"/>
    <mergeCell ref="AC743:AD743"/>
    <mergeCell ref="O744:AB744"/>
    <mergeCell ref="AC744:AD744"/>
    <mergeCell ref="O739:AB739"/>
    <mergeCell ref="AC739:AD739"/>
    <mergeCell ref="O740:AB740"/>
    <mergeCell ref="AC740:AD740"/>
    <mergeCell ref="O741:AB741"/>
    <mergeCell ref="AC741:AD741"/>
    <mergeCell ref="O754:AB754"/>
    <mergeCell ref="AC754:AD754"/>
    <mergeCell ref="O755:AB755"/>
    <mergeCell ref="AC755:AD755"/>
    <mergeCell ref="O756:AB756"/>
    <mergeCell ref="AC756:AD756"/>
    <mergeCell ref="O751:AB751"/>
    <mergeCell ref="AC751:AD751"/>
    <mergeCell ref="O752:AB752"/>
    <mergeCell ref="AC752:AD752"/>
    <mergeCell ref="O753:AB753"/>
    <mergeCell ref="AC753:AD753"/>
    <mergeCell ref="O748:AB748"/>
    <mergeCell ref="AC748:AD748"/>
    <mergeCell ref="O749:AB749"/>
    <mergeCell ref="AC749:AD749"/>
    <mergeCell ref="O750:AB750"/>
    <mergeCell ref="AC750:AD750"/>
    <mergeCell ref="B763:D763"/>
    <mergeCell ref="F763:I763"/>
    <mergeCell ref="J763:L763"/>
    <mergeCell ref="N763:AA763"/>
    <mergeCell ref="AC763:AD763"/>
    <mergeCell ref="O764:AB764"/>
    <mergeCell ref="AC764:AD764"/>
    <mergeCell ref="O760:AB760"/>
    <mergeCell ref="AC760:AD760"/>
    <mergeCell ref="O761:AB761"/>
    <mergeCell ref="AC761:AD761"/>
    <mergeCell ref="O762:AB762"/>
    <mergeCell ref="AC762:AD762"/>
    <mergeCell ref="O757:AB757"/>
    <mergeCell ref="AC757:AD757"/>
    <mergeCell ref="O758:AB758"/>
    <mergeCell ref="AC758:AD758"/>
    <mergeCell ref="O759:AB759"/>
    <mergeCell ref="AC759:AD759"/>
    <mergeCell ref="A775:O775"/>
    <mergeCell ref="B776:D776"/>
    <mergeCell ref="F776:I776"/>
    <mergeCell ref="J776:L776"/>
    <mergeCell ref="N776:AA776"/>
    <mergeCell ref="AC776:AD776"/>
    <mergeCell ref="O767:AB767"/>
    <mergeCell ref="A770:M770"/>
    <mergeCell ref="R770:AD770"/>
    <mergeCell ref="C771:AC771"/>
    <mergeCell ref="I773:P773"/>
    <mergeCell ref="S773:Y773"/>
    <mergeCell ref="O765:AB765"/>
    <mergeCell ref="AC765:AD765"/>
    <mergeCell ref="B766:D766"/>
    <mergeCell ref="F766:I766"/>
    <mergeCell ref="J766:L766"/>
    <mergeCell ref="N766:AA766"/>
    <mergeCell ref="AC766:AD766"/>
    <mergeCell ref="O782:AB782"/>
    <mergeCell ref="AC782:AD782"/>
    <mergeCell ref="O783:AB783"/>
    <mergeCell ref="AC783:AD783"/>
    <mergeCell ref="O784:AB784"/>
    <mergeCell ref="AC784:AD784"/>
    <mergeCell ref="O779:AB779"/>
    <mergeCell ref="AC779:AD779"/>
    <mergeCell ref="O780:AB780"/>
    <mergeCell ref="AC780:AD780"/>
    <mergeCell ref="O781:AB781"/>
    <mergeCell ref="AC781:AD781"/>
    <mergeCell ref="B777:D777"/>
    <mergeCell ref="F777:I777"/>
    <mergeCell ref="J777:L777"/>
    <mergeCell ref="N777:AA777"/>
    <mergeCell ref="AC777:AD777"/>
    <mergeCell ref="O778:AB778"/>
    <mergeCell ref="AC778:AD778"/>
    <mergeCell ref="O791:AB791"/>
    <mergeCell ref="AC791:AD791"/>
    <mergeCell ref="O792:AB792"/>
    <mergeCell ref="AC792:AD792"/>
    <mergeCell ref="B793:D793"/>
    <mergeCell ref="F793:I793"/>
    <mergeCell ref="J793:L793"/>
    <mergeCell ref="N793:AA793"/>
    <mergeCell ref="AC793:AD793"/>
    <mergeCell ref="O788:AB788"/>
    <mergeCell ref="AC788:AD788"/>
    <mergeCell ref="O789:AB789"/>
    <mergeCell ref="AC789:AD789"/>
    <mergeCell ref="O790:AB790"/>
    <mergeCell ref="AC790:AD790"/>
    <mergeCell ref="O785:AB785"/>
    <mergeCell ref="AC785:AD785"/>
    <mergeCell ref="O786:AB786"/>
    <mergeCell ref="AC786:AD786"/>
    <mergeCell ref="O787:AB787"/>
    <mergeCell ref="AC787:AD787"/>
    <mergeCell ref="O798:AB798"/>
    <mergeCell ref="B799:D799"/>
    <mergeCell ref="F799:I799"/>
    <mergeCell ref="J799:L799"/>
    <mergeCell ref="N799:AA799"/>
    <mergeCell ref="AC799:AD799"/>
    <mergeCell ref="O796:AB796"/>
    <mergeCell ref="B797:D797"/>
    <mergeCell ref="F797:I797"/>
    <mergeCell ref="J797:L797"/>
    <mergeCell ref="N797:AA797"/>
    <mergeCell ref="AC797:AD797"/>
    <mergeCell ref="O794:AB794"/>
    <mergeCell ref="B795:D795"/>
    <mergeCell ref="F795:I795"/>
    <mergeCell ref="J795:L795"/>
    <mergeCell ref="N795:AA795"/>
    <mergeCell ref="AC795:AD795"/>
    <mergeCell ref="O804:AB804"/>
    <mergeCell ref="AC804:AD804"/>
    <mergeCell ref="O805:AB805"/>
    <mergeCell ref="AC805:AD805"/>
    <mergeCell ref="O806:AB806"/>
    <mergeCell ref="AC806:AD806"/>
    <mergeCell ref="O802:AB802"/>
    <mergeCell ref="B803:D803"/>
    <mergeCell ref="F803:I803"/>
    <mergeCell ref="J803:L803"/>
    <mergeCell ref="N803:AA803"/>
    <mergeCell ref="AC803:AD803"/>
    <mergeCell ref="O800:AB800"/>
    <mergeCell ref="B801:D801"/>
    <mergeCell ref="F801:I801"/>
    <mergeCell ref="J801:L801"/>
    <mergeCell ref="N801:AA801"/>
    <mergeCell ref="AC801:AD801"/>
    <mergeCell ref="O813:AB813"/>
    <mergeCell ref="AC813:AD813"/>
    <mergeCell ref="O814:AB814"/>
    <mergeCell ref="AC814:AD814"/>
    <mergeCell ref="O815:AB815"/>
    <mergeCell ref="AC815:AD815"/>
    <mergeCell ref="O810:AB810"/>
    <mergeCell ref="AC810:AD810"/>
    <mergeCell ref="O811:AB811"/>
    <mergeCell ref="AC811:AD811"/>
    <mergeCell ref="O812:AB812"/>
    <mergeCell ref="AC812:AD812"/>
    <mergeCell ref="O807:AB807"/>
    <mergeCell ref="AC807:AD807"/>
    <mergeCell ref="O808:AB808"/>
    <mergeCell ref="AC808:AD808"/>
    <mergeCell ref="O809:AB809"/>
    <mergeCell ref="AC809:AD809"/>
    <mergeCell ref="B821:D821"/>
    <mergeCell ref="F821:I821"/>
    <mergeCell ref="J821:L821"/>
    <mergeCell ref="N821:AA821"/>
    <mergeCell ref="AC821:AD821"/>
    <mergeCell ref="O822:AB822"/>
    <mergeCell ref="B819:D819"/>
    <mergeCell ref="F819:I819"/>
    <mergeCell ref="J819:L819"/>
    <mergeCell ref="N819:AA819"/>
    <mergeCell ref="AC819:AD819"/>
    <mergeCell ref="O820:AB820"/>
    <mergeCell ref="O816:AB816"/>
    <mergeCell ref="AC816:AD816"/>
    <mergeCell ref="O817:AB817"/>
    <mergeCell ref="AC817:AD817"/>
    <mergeCell ref="O818:AB818"/>
    <mergeCell ref="AC818:AD818"/>
    <mergeCell ref="O828:AB828"/>
    <mergeCell ref="A831:M831"/>
    <mergeCell ref="R831:AD831"/>
    <mergeCell ref="C832:AC832"/>
    <mergeCell ref="I834:P834"/>
    <mergeCell ref="S834:Y834"/>
    <mergeCell ref="O825:AB825"/>
    <mergeCell ref="AC825:AD825"/>
    <mergeCell ref="O826:AB826"/>
    <mergeCell ref="AC826:AD826"/>
    <mergeCell ref="B827:D827"/>
    <mergeCell ref="F827:I827"/>
    <mergeCell ref="J827:L827"/>
    <mergeCell ref="N827:AA827"/>
    <mergeCell ref="AC827:AD827"/>
    <mergeCell ref="B823:D823"/>
    <mergeCell ref="F823:I823"/>
    <mergeCell ref="J823:L823"/>
    <mergeCell ref="N823:AA823"/>
    <mergeCell ref="AC823:AD823"/>
    <mergeCell ref="O824:AB824"/>
    <mergeCell ref="AC824:AD824"/>
    <mergeCell ref="B840:D840"/>
    <mergeCell ref="F840:I840"/>
    <mergeCell ref="J840:L840"/>
    <mergeCell ref="N840:AA840"/>
    <mergeCell ref="AC840:AD840"/>
    <mergeCell ref="O841:AB841"/>
    <mergeCell ref="B838:D838"/>
    <mergeCell ref="F838:I838"/>
    <mergeCell ref="J838:L838"/>
    <mergeCell ref="N838:AA838"/>
    <mergeCell ref="AC838:AD838"/>
    <mergeCell ref="O839:AB839"/>
    <mergeCell ref="A836:O836"/>
    <mergeCell ref="B837:D837"/>
    <mergeCell ref="F837:I837"/>
    <mergeCell ref="J837:L837"/>
    <mergeCell ref="N837:AA837"/>
    <mergeCell ref="AC837:AD837"/>
    <mergeCell ref="O847:AB847"/>
    <mergeCell ref="B848:D848"/>
    <mergeCell ref="F848:I848"/>
    <mergeCell ref="J848:L848"/>
    <mergeCell ref="N848:AA848"/>
    <mergeCell ref="AC848:AD848"/>
    <mergeCell ref="O844:AB844"/>
    <mergeCell ref="AC844:AD844"/>
    <mergeCell ref="O845:AB845"/>
    <mergeCell ref="AC845:AD845"/>
    <mergeCell ref="B846:D846"/>
    <mergeCell ref="F846:I846"/>
    <mergeCell ref="J846:L846"/>
    <mergeCell ref="N846:AA846"/>
    <mergeCell ref="AC846:AD846"/>
    <mergeCell ref="B842:D842"/>
    <mergeCell ref="F842:I842"/>
    <mergeCell ref="J842:L842"/>
    <mergeCell ref="N842:AA842"/>
    <mergeCell ref="AC842:AD842"/>
    <mergeCell ref="O843:AB843"/>
    <mergeCell ref="AC843:AD843"/>
    <mergeCell ref="O852:AB852"/>
    <mergeCell ref="AC852:AD852"/>
    <mergeCell ref="O853:AB853"/>
    <mergeCell ref="AC853:AD853"/>
    <mergeCell ref="B854:D854"/>
    <mergeCell ref="F854:I854"/>
    <mergeCell ref="J854:L854"/>
    <mergeCell ref="N854:AA854"/>
    <mergeCell ref="AC854:AD854"/>
    <mergeCell ref="O849:AB849"/>
    <mergeCell ref="AC849:AD849"/>
    <mergeCell ref="O850:AB850"/>
    <mergeCell ref="AC850:AD850"/>
    <mergeCell ref="B851:D851"/>
    <mergeCell ref="F851:I851"/>
    <mergeCell ref="J851:L851"/>
    <mergeCell ref="N851:AA851"/>
    <mergeCell ref="AC851:AD851"/>
    <mergeCell ref="O860:AB860"/>
    <mergeCell ref="AC860:AD860"/>
    <mergeCell ref="O861:AB861"/>
    <mergeCell ref="AC861:AD861"/>
    <mergeCell ref="O862:AB862"/>
    <mergeCell ref="AC862:AD862"/>
    <mergeCell ref="B858:D858"/>
    <mergeCell ref="F858:I858"/>
    <mergeCell ref="J858:L858"/>
    <mergeCell ref="N858:AA858"/>
    <mergeCell ref="AC858:AD858"/>
    <mergeCell ref="O859:AB859"/>
    <mergeCell ref="AC859:AD859"/>
    <mergeCell ref="O855:AB855"/>
    <mergeCell ref="AC855:AD855"/>
    <mergeCell ref="O856:AB856"/>
    <mergeCell ref="AC856:AD856"/>
    <mergeCell ref="O857:AB857"/>
    <mergeCell ref="AC857:AD857"/>
    <mergeCell ref="B867:D867"/>
    <mergeCell ref="F867:I867"/>
    <mergeCell ref="J867:L867"/>
    <mergeCell ref="N867:AA867"/>
    <mergeCell ref="AC867:AD867"/>
    <mergeCell ref="O868:AB868"/>
    <mergeCell ref="B865:D865"/>
    <mergeCell ref="F865:I865"/>
    <mergeCell ref="J865:L865"/>
    <mergeCell ref="N865:AA865"/>
    <mergeCell ref="AC865:AD865"/>
    <mergeCell ref="O866:AB866"/>
    <mergeCell ref="B863:D863"/>
    <mergeCell ref="F863:I863"/>
    <mergeCell ref="J863:L863"/>
    <mergeCell ref="N863:AA863"/>
    <mergeCell ref="AC863:AD863"/>
    <mergeCell ref="O864:AB864"/>
    <mergeCell ref="B876:D876"/>
    <mergeCell ref="F876:I876"/>
    <mergeCell ref="J876:L876"/>
    <mergeCell ref="N876:AA876"/>
    <mergeCell ref="AC876:AD876"/>
    <mergeCell ref="O877:AB877"/>
    <mergeCell ref="B874:D874"/>
    <mergeCell ref="F874:I874"/>
    <mergeCell ref="J874:L874"/>
    <mergeCell ref="N874:AA874"/>
    <mergeCell ref="AC874:AD874"/>
    <mergeCell ref="O875:AB875"/>
    <mergeCell ref="A870:S870"/>
    <mergeCell ref="Y870:Z870"/>
    <mergeCell ref="AC870:AD870"/>
    <mergeCell ref="A872:O872"/>
    <mergeCell ref="B873:D873"/>
    <mergeCell ref="F873:I873"/>
    <mergeCell ref="J873:L873"/>
    <mergeCell ref="N873:AA873"/>
    <mergeCell ref="AC873:AD873"/>
    <mergeCell ref="B888:D888"/>
    <mergeCell ref="F888:I888"/>
    <mergeCell ref="J888:L888"/>
    <mergeCell ref="N888:AA888"/>
    <mergeCell ref="AC888:AD888"/>
    <mergeCell ref="B889:D889"/>
    <mergeCell ref="F889:I889"/>
    <mergeCell ref="J889:L889"/>
    <mergeCell ref="N889:AA889"/>
    <mergeCell ref="AC889:AD889"/>
    <mergeCell ref="A882:M882"/>
    <mergeCell ref="R882:AD882"/>
    <mergeCell ref="C883:AC883"/>
    <mergeCell ref="I885:P885"/>
    <mergeCell ref="S885:Y885"/>
    <mergeCell ref="A887:O887"/>
    <mergeCell ref="B878:D878"/>
    <mergeCell ref="F878:I878"/>
    <mergeCell ref="J878:L878"/>
    <mergeCell ref="N878:AA878"/>
    <mergeCell ref="AC878:AD878"/>
    <mergeCell ref="O879:AB879"/>
    <mergeCell ref="O896:AB896"/>
    <mergeCell ref="AC896:AD896"/>
    <mergeCell ref="O897:AB897"/>
    <mergeCell ref="AC897:AD897"/>
    <mergeCell ref="O898:AB898"/>
    <mergeCell ref="AC898:AD898"/>
    <mergeCell ref="O893:AB893"/>
    <mergeCell ref="AC893:AD893"/>
    <mergeCell ref="O894:AB894"/>
    <mergeCell ref="AC894:AD894"/>
    <mergeCell ref="O895:AB895"/>
    <mergeCell ref="AC895:AD895"/>
    <mergeCell ref="O890:AB890"/>
    <mergeCell ref="AC890:AD890"/>
    <mergeCell ref="O891:AB891"/>
    <mergeCell ref="AC891:AD891"/>
    <mergeCell ref="O892:AB892"/>
    <mergeCell ref="AC892:AD892"/>
    <mergeCell ref="O904:AB904"/>
    <mergeCell ref="AC904:AD904"/>
    <mergeCell ref="O905:AB905"/>
    <mergeCell ref="AC905:AD905"/>
    <mergeCell ref="O906:AB906"/>
    <mergeCell ref="AC906:AD906"/>
    <mergeCell ref="B902:D902"/>
    <mergeCell ref="F902:I902"/>
    <mergeCell ref="J902:L902"/>
    <mergeCell ref="N902:AA902"/>
    <mergeCell ref="AC902:AD902"/>
    <mergeCell ref="O903:AB903"/>
    <mergeCell ref="AC903:AD903"/>
    <mergeCell ref="O899:AB899"/>
    <mergeCell ref="AC899:AD899"/>
    <mergeCell ref="O900:AB900"/>
    <mergeCell ref="AC900:AD900"/>
    <mergeCell ref="O901:AB901"/>
    <mergeCell ref="AC901:AD901"/>
    <mergeCell ref="O913:AB913"/>
    <mergeCell ref="AC913:AD913"/>
    <mergeCell ref="O914:AB914"/>
    <mergeCell ref="AC914:AD914"/>
    <mergeCell ref="O915:AB915"/>
    <mergeCell ref="AC915:AD915"/>
    <mergeCell ref="O910:AB910"/>
    <mergeCell ref="AC910:AD910"/>
    <mergeCell ref="O911:AB911"/>
    <mergeCell ref="AC911:AD911"/>
    <mergeCell ref="O912:AB912"/>
    <mergeCell ref="AC912:AD912"/>
    <mergeCell ref="O907:AB907"/>
    <mergeCell ref="AC907:AD907"/>
    <mergeCell ref="O908:AB908"/>
    <mergeCell ref="AC908:AD908"/>
    <mergeCell ref="O909:AB909"/>
    <mergeCell ref="AC909:AD909"/>
    <mergeCell ref="O922:AB922"/>
    <mergeCell ref="B923:D923"/>
    <mergeCell ref="F923:I923"/>
    <mergeCell ref="J923:L923"/>
    <mergeCell ref="N923:AA923"/>
    <mergeCell ref="AC923:AD923"/>
    <mergeCell ref="O919:AB919"/>
    <mergeCell ref="AC919:AD919"/>
    <mergeCell ref="O920:AB920"/>
    <mergeCell ref="AC920:AD920"/>
    <mergeCell ref="B921:D921"/>
    <mergeCell ref="F921:I921"/>
    <mergeCell ref="J921:L921"/>
    <mergeCell ref="N921:AA921"/>
    <mergeCell ref="AC921:AD921"/>
    <mergeCell ref="O916:AB916"/>
    <mergeCell ref="AC916:AD916"/>
    <mergeCell ref="O917:AB917"/>
    <mergeCell ref="AC917:AD917"/>
    <mergeCell ref="O918:AB918"/>
    <mergeCell ref="AC918:AD918"/>
    <mergeCell ref="O929:AB929"/>
    <mergeCell ref="AC929:AD929"/>
    <mergeCell ref="O930:AB930"/>
    <mergeCell ref="AC930:AD930"/>
    <mergeCell ref="B931:D931"/>
    <mergeCell ref="F931:I931"/>
    <mergeCell ref="J931:L931"/>
    <mergeCell ref="N931:AA931"/>
    <mergeCell ref="AC931:AD931"/>
    <mergeCell ref="B927:D927"/>
    <mergeCell ref="F927:I927"/>
    <mergeCell ref="J927:L927"/>
    <mergeCell ref="N927:AA927"/>
    <mergeCell ref="AC927:AD927"/>
    <mergeCell ref="O928:AB928"/>
    <mergeCell ref="AC928:AD928"/>
    <mergeCell ref="O924:AB924"/>
    <mergeCell ref="AC924:AD924"/>
    <mergeCell ref="O925:AB925"/>
    <mergeCell ref="AC925:AD925"/>
    <mergeCell ref="O926:AB926"/>
    <mergeCell ref="AC926:AD926"/>
    <mergeCell ref="O936:AB936"/>
    <mergeCell ref="B937:D937"/>
    <mergeCell ref="F937:I937"/>
    <mergeCell ref="J937:L937"/>
    <mergeCell ref="N937:AA937"/>
    <mergeCell ref="AC937:AD937"/>
    <mergeCell ref="O934:AB934"/>
    <mergeCell ref="B935:D935"/>
    <mergeCell ref="F935:I935"/>
    <mergeCell ref="J935:L935"/>
    <mergeCell ref="N935:AA935"/>
    <mergeCell ref="AC935:AD935"/>
    <mergeCell ref="O932:AB932"/>
    <mergeCell ref="B933:D933"/>
    <mergeCell ref="F933:I933"/>
    <mergeCell ref="J933:L933"/>
    <mergeCell ref="N933:AA933"/>
    <mergeCell ref="AC933:AD933"/>
    <mergeCell ref="C945:AC945"/>
    <mergeCell ref="I947:P947"/>
    <mergeCell ref="S947:Y947"/>
    <mergeCell ref="A949:O949"/>
    <mergeCell ref="B950:D950"/>
    <mergeCell ref="F950:I950"/>
    <mergeCell ref="J950:L950"/>
    <mergeCell ref="N950:AA950"/>
    <mergeCell ref="AC950:AD950"/>
    <mergeCell ref="O940:AB940"/>
    <mergeCell ref="AC940:AD940"/>
    <mergeCell ref="O941:AB941"/>
    <mergeCell ref="AC941:AD941"/>
    <mergeCell ref="A944:M944"/>
    <mergeCell ref="R944:AD944"/>
    <mergeCell ref="O938:AB938"/>
    <mergeCell ref="B939:D939"/>
    <mergeCell ref="F939:I939"/>
    <mergeCell ref="J939:L939"/>
    <mergeCell ref="N939:AA939"/>
    <mergeCell ref="AC939:AD939"/>
    <mergeCell ref="O955:AB955"/>
    <mergeCell ref="AC955:AD955"/>
    <mergeCell ref="O956:AB956"/>
    <mergeCell ref="AC956:AD956"/>
    <mergeCell ref="O957:AB957"/>
    <mergeCell ref="AC957:AD957"/>
    <mergeCell ref="B953:D953"/>
    <mergeCell ref="F953:I953"/>
    <mergeCell ref="J953:L953"/>
    <mergeCell ref="N953:AA953"/>
    <mergeCell ref="AC953:AD953"/>
    <mergeCell ref="O954:AB954"/>
    <mergeCell ref="AC954:AD954"/>
    <mergeCell ref="B951:D951"/>
    <mergeCell ref="F951:I951"/>
    <mergeCell ref="J951:L951"/>
    <mergeCell ref="N951:AA951"/>
    <mergeCell ref="AC951:AD951"/>
    <mergeCell ref="O952:AB952"/>
    <mergeCell ref="O964:AB964"/>
    <mergeCell ref="AC964:AD964"/>
    <mergeCell ref="O965:AB965"/>
    <mergeCell ref="AC965:AD965"/>
    <mergeCell ref="B966:D966"/>
    <mergeCell ref="F966:I966"/>
    <mergeCell ref="J966:L966"/>
    <mergeCell ref="N966:AA966"/>
    <mergeCell ref="AC966:AD966"/>
    <mergeCell ref="O961:AB961"/>
    <mergeCell ref="AC961:AD961"/>
    <mergeCell ref="O962:AB962"/>
    <mergeCell ref="AC962:AD962"/>
    <mergeCell ref="O963:AB963"/>
    <mergeCell ref="AC963:AD963"/>
    <mergeCell ref="O958:AB958"/>
    <mergeCell ref="AC958:AD958"/>
    <mergeCell ref="O959:AB959"/>
    <mergeCell ref="AC959:AD959"/>
    <mergeCell ref="O960:AB960"/>
    <mergeCell ref="AC960:AD960"/>
    <mergeCell ref="O972:AB972"/>
    <mergeCell ref="AC972:AD972"/>
    <mergeCell ref="O973:AB973"/>
    <mergeCell ref="AC973:AD973"/>
    <mergeCell ref="O974:AB974"/>
    <mergeCell ref="AC974:AD974"/>
    <mergeCell ref="O969:AB969"/>
    <mergeCell ref="AC969:AD969"/>
    <mergeCell ref="O970:AB970"/>
    <mergeCell ref="AC970:AD970"/>
    <mergeCell ref="O971:AB971"/>
    <mergeCell ref="AC971:AD971"/>
    <mergeCell ref="O967:AB967"/>
    <mergeCell ref="B968:D968"/>
    <mergeCell ref="F968:I968"/>
    <mergeCell ref="J968:L968"/>
    <mergeCell ref="N968:AA968"/>
    <mergeCell ref="AC968:AD968"/>
    <mergeCell ref="B980:D980"/>
    <mergeCell ref="F980:I980"/>
    <mergeCell ref="J980:L980"/>
    <mergeCell ref="N980:AA980"/>
    <mergeCell ref="AC980:AD980"/>
    <mergeCell ref="O981:AB981"/>
    <mergeCell ref="AC981:AD981"/>
    <mergeCell ref="O977:AB977"/>
    <mergeCell ref="AC977:AD977"/>
    <mergeCell ref="O978:AB978"/>
    <mergeCell ref="AC978:AD978"/>
    <mergeCell ref="O979:AB979"/>
    <mergeCell ref="AC979:AD979"/>
    <mergeCell ref="O975:AB975"/>
    <mergeCell ref="AC975:AD975"/>
    <mergeCell ref="B976:D976"/>
    <mergeCell ref="F976:I976"/>
    <mergeCell ref="J976:L976"/>
    <mergeCell ref="N976:AA976"/>
    <mergeCell ref="AC976:AD976"/>
    <mergeCell ref="B987:D987"/>
    <mergeCell ref="F987:I987"/>
    <mergeCell ref="J987:L987"/>
    <mergeCell ref="N987:AA987"/>
    <mergeCell ref="AC987:AD987"/>
    <mergeCell ref="O988:AB988"/>
    <mergeCell ref="B985:D985"/>
    <mergeCell ref="F985:I985"/>
    <mergeCell ref="J985:L985"/>
    <mergeCell ref="N985:AA985"/>
    <mergeCell ref="AC985:AD985"/>
    <mergeCell ref="O986:AB986"/>
    <mergeCell ref="O982:AB982"/>
    <mergeCell ref="AC982:AD982"/>
    <mergeCell ref="O983:AB983"/>
    <mergeCell ref="AC983:AD983"/>
    <mergeCell ref="O984:AB984"/>
    <mergeCell ref="AC984:AD984"/>
    <mergeCell ref="O993:AB993"/>
    <mergeCell ref="AC993:AD993"/>
    <mergeCell ref="O994:AB994"/>
    <mergeCell ref="AC994:AD994"/>
    <mergeCell ref="O995:AB995"/>
    <mergeCell ref="AC995:AD995"/>
    <mergeCell ref="O991:AB991"/>
    <mergeCell ref="AC991:AD991"/>
    <mergeCell ref="B992:D992"/>
    <mergeCell ref="F992:I992"/>
    <mergeCell ref="J992:L992"/>
    <mergeCell ref="N992:AA992"/>
    <mergeCell ref="AC992:AD992"/>
    <mergeCell ref="B989:D989"/>
    <mergeCell ref="F989:I989"/>
    <mergeCell ref="J989:L989"/>
    <mergeCell ref="N989:AA989"/>
    <mergeCell ref="AC989:AD989"/>
    <mergeCell ref="O990:AB990"/>
    <mergeCell ref="AC990:AD990"/>
    <mergeCell ref="O1006:AB1006"/>
    <mergeCell ref="AC1006:AD1006"/>
    <mergeCell ref="O1007:AB1007"/>
    <mergeCell ref="AC1007:AD1007"/>
    <mergeCell ref="O1008:AB1008"/>
    <mergeCell ref="AC1008:AD1008"/>
    <mergeCell ref="B1004:D1004"/>
    <mergeCell ref="F1004:I1004"/>
    <mergeCell ref="J1004:L1004"/>
    <mergeCell ref="N1004:AA1004"/>
    <mergeCell ref="AC1004:AD1004"/>
    <mergeCell ref="B1005:D1005"/>
    <mergeCell ref="F1005:I1005"/>
    <mergeCell ref="J1005:L1005"/>
    <mergeCell ref="N1005:AA1005"/>
    <mergeCell ref="AC1005:AD1005"/>
    <mergeCell ref="A998:M998"/>
    <mergeCell ref="R998:AD998"/>
    <mergeCell ref="C999:AC999"/>
    <mergeCell ref="I1001:P1001"/>
    <mergeCell ref="S1001:Y1001"/>
    <mergeCell ref="A1003:O1003"/>
    <mergeCell ref="B1015:D1015"/>
    <mergeCell ref="F1015:I1015"/>
    <mergeCell ref="J1015:L1015"/>
    <mergeCell ref="N1015:AA1015"/>
    <mergeCell ref="AC1015:AD1015"/>
    <mergeCell ref="O1016:AB1016"/>
    <mergeCell ref="AC1016:AD1016"/>
    <mergeCell ref="O1012:AB1012"/>
    <mergeCell ref="AC1012:AD1012"/>
    <mergeCell ref="O1013:AB1013"/>
    <mergeCell ref="AC1013:AD1013"/>
    <mergeCell ref="O1014:AB1014"/>
    <mergeCell ref="AC1014:AD1014"/>
    <mergeCell ref="O1009:AB1009"/>
    <mergeCell ref="AC1009:AD1009"/>
    <mergeCell ref="O1010:AB1010"/>
    <mergeCell ref="AC1010:AD1010"/>
    <mergeCell ref="O1011:AB1011"/>
    <mergeCell ref="AC1011:AD1011"/>
    <mergeCell ref="O1021:AB1021"/>
    <mergeCell ref="AC1021:AD1021"/>
    <mergeCell ref="O1022:AB1022"/>
    <mergeCell ref="AC1022:AD1022"/>
    <mergeCell ref="B1023:D1023"/>
    <mergeCell ref="F1023:I1023"/>
    <mergeCell ref="J1023:L1023"/>
    <mergeCell ref="N1023:AA1023"/>
    <mergeCell ref="AC1023:AD1023"/>
    <mergeCell ref="O1019:AB1019"/>
    <mergeCell ref="B1020:D1020"/>
    <mergeCell ref="F1020:I1020"/>
    <mergeCell ref="J1020:L1020"/>
    <mergeCell ref="N1020:AA1020"/>
    <mergeCell ref="AC1020:AD1020"/>
    <mergeCell ref="O1017:AB1017"/>
    <mergeCell ref="AC1017:AD1017"/>
    <mergeCell ref="B1018:D1018"/>
    <mergeCell ref="F1018:I1018"/>
    <mergeCell ref="J1018:L1018"/>
    <mergeCell ref="N1018:AA1018"/>
    <mergeCell ref="AC1018:AD1018"/>
    <mergeCell ref="O1030:AB1030"/>
    <mergeCell ref="AC1030:AD1030"/>
    <mergeCell ref="O1031:AB1031"/>
    <mergeCell ref="AC1031:AD1031"/>
    <mergeCell ref="O1032:AB1032"/>
    <mergeCell ref="AC1032:AD1032"/>
    <mergeCell ref="O1027:AB1027"/>
    <mergeCell ref="AC1027:AD1027"/>
    <mergeCell ref="O1028:AB1028"/>
    <mergeCell ref="AC1028:AD1028"/>
    <mergeCell ref="O1029:AB1029"/>
    <mergeCell ref="AC1029:AD1029"/>
    <mergeCell ref="O1024:AB1024"/>
    <mergeCell ref="AC1024:AD1024"/>
    <mergeCell ref="O1025:AB1025"/>
    <mergeCell ref="AC1025:AD1025"/>
    <mergeCell ref="O1026:AB1026"/>
    <mergeCell ref="AC1026:AD1026"/>
    <mergeCell ref="O1039:AB1039"/>
    <mergeCell ref="AC1039:AD1039"/>
    <mergeCell ref="O1040:AB1040"/>
    <mergeCell ref="AC1040:AD1040"/>
    <mergeCell ref="O1041:AB1041"/>
    <mergeCell ref="AC1041:AD1041"/>
    <mergeCell ref="O1036:AB1036"/>
    <mergeCell ref="AC1036:AD1036"/>
    <mergeCell ref="O1037:AB1037"/>
    <mergeCell ref="AC1037:AD1037"/>
    <mergeCell ref="O1038:AB1038"/>
    <mergeCell ref="AC1038:AD1038"/>
    <mergeCell ref="O1033:AB1033"/>
    <mergeCell ref="AC1033:AD1033"/>
    <mergeCell ref="O1034:AB1034"/>
    <mergeCell ref="AC1034:AD1034"/>
    <mergeCell ref="O1035:AB1035"/>
    <mergeCell ref="AC1035:AD1035"/>
    <mergeCell ref="O1048:AB1048"/>
    <mergeCell ref="AC1048:AD1048"/>
    <mergeCell ref="O1049:AB1049"/>
    <mergeCell ref="AC1049:AD1049"/>
    <mergeCell ref="O1050:AB1050"/>
    <mergeCell ref="AC1050:AD1050"/>
    <mergeCell ref="O1045:AB1045"/>
    <mergeCell ref="AC1045:AD1045"/>
    <mergeCell ref="O1046:AB1046"/>
    <mergeCell ref="AC1046:AD1046"/>
    <mergeCell ref="O1047:AB1047"/>
    <mergeCell ref="AC1047:AD1047"/>
    <mergeCell ref="O1042:AB1042"/>
    <mergeCell ref="AC1042:AD1042"/>
    <mergeCell ref="O1043:AB1043"/>
    <mergeCell ref="AC1043:AD1043"/>
    <mergeCell ref="O1044:AB1044"/>
    <mergeCell ref="AC1044:AD1044"/>
    <mergeCell ref="A1061:O1061"/>
    <mergeCell ref="B1062:D1062"/>
    <mergeCell ref="F1062:I1062"/>
    <mergeCell ref="J1062:L1062"/>
    <mergeCell ref="N1062:AA1062"/>
    <mergeCell ref="AC1062:AD1062"/>
    <mergeCell ref="O1053:AB1053"/>
    <mergeCell ref="A1056:M1056"/>
    <mergeCell ref="R1056:AD1056"/>
    <mergeCell ref="C1057:AC1057"/>
    <mergeCell ref="I1059:P1059"/>
    <mergeCell ref="S1059:Y1059"/>
    <mergeCell ref="O1051:AB1051"/>
    <mergeCell ref="AC1051:AD1051"/>
    <mergeCell ref="B1052:D1052"/>
    <mergeCell ref="F1052:I1052"/>
    <mergeCell ref="J1052:L1052"/>
    <mergeCell ref="N1052:AA1052"/>
    <mergeCell ref="AC1052:AD1052"/>
    <mergeCell ref="B1068:D1068"/>
    <mergeCell ref="F1068:I1068"/>
    <mergeCell ref="J1068:L1068"/>
    <mergeCell ref="N1068:AA1068"/>
    <mergeCell ref="AC1068:AD1068"/>
    <mergeCell ref="O1069:AB1069"/>
    <mergeCell ref="AC1069:AD1069"/>
    <mergeCell ref="O1065:AB1065"/>
    <mergeCell ref="AC1065:AD1065"/>
    <mergeCell ref="O1066:AB1066"/>
    <mergeCell ref="AC1066:AD1066"/>
    <mergeCell ref="O1067:AB1067"/>
    <mergeCell ref="AC1067:AD1067"/>
    <mergeCell ref="B1063:D1063"/>
    <mergeCell ref="F1063:I1063"/>
    <mergeCell ref="J1063:L1063"/>
    <mergeCell ref="N1063:AA1063"/>
    <mergeCell ref="AC1063:AD1063"/>
    <mergeCell ref="O1064:AB1064"/>
    <mergeCell ref="AC1064:AD1064"/>
    <mergeCell ref="O1076:AB1076"/>
    <mergeCell ref="AC1076:AD1076"/>
    <mergeCell ref="B1077:D1077"/>
    <mergeCell ref="F1077:I1077"/>
    <mergeCell ref="J1077:L1077"/>
    <mergeCell ref="N1077:AA1077"/>
    <mergeCell ref="AC1077:AD1077"/>
    <mergeCell ref="O1073:AB1073"/>
    <mergeCell ref="AC1073:AD1073"/>
    <mergeCell ref="O1074:AB1074"/>
    <mergeCell ref="AC1074:AD1074"/>
    <mergeCell ref="O1075:AB1075"/>
    <mergeCell ref="AC1075:AD1075"/>
    <mergeCell ref="O1070:AB1070"/>
    <mergeCell ref="AC1070:AD1070"/>
    <mergeCell ref="O1071:AB1071"/>
    <mergeCell ref="AC1071:AD1071"/>
    <mergeCell ref="B1072:D1072"/>
    <mergeCell ref="F1072:I1072"/>
    <mergeCell ref="J1072:L1072"/>
    <mergeCell ref="N1072:AA1072"/>
    <mergeCell ref="AC1072:AD1072"/>
    <mergeCell ref="O1084:AB1084"/>
    <mergeCell ref="AC1084:AD1084"/>
    <mergeCell ref="O1085:AB1085"/>
    <mergeCell ref="AC1085:AD1085"/>
    <mergeCell ref="O1086:AB1086"/>
    <mergeCell ref="AC1086:AD1086"/>
    <mergeCell ref="O1081:AB1081"/>
    <mergeCell ref="AC1081:AD1081"/>
    <mergeCell ref="O1082:AB1082"/>
    <mergeCell ref="AC1082:AD1082"/>
    <mergeCell ref="O1083:AB1083"/>
    <mergeCell ref="AC1083:AD1083"/>
    <mergeCell ref="O1078:AB1078"/>
    <mergeCell ref="AC1078:AD1078"/>
    <mergeCell ref="O1079:AB1079"/>
    <mergeCell ref="AC1079:AD1079"/>
    <mergeCell ref="O1080:AB1080"/>
    <mergeCell ref="AC1080:AD1080"/>
    <mergeCell ref="O1092:AB1092"/>
    <mergeCell ref="AC1092:AD1092"/>
    <mergeCell ref="O1093:AB1093"/>
    <mergeCell ref="AC1093:AD1093"/>
    <mergeCell ref="O1094:AB1094"/>
    <mergeCell ref="AC1094:AD1094"/>
    <mergeCell ref="O1089:AB1089"/>
    <mergeCell ref="AC1089:AD1089"/>
    <mergeCell ref="O1090:AB1090"/>
    <mergeCell ref="AC1090:AD1090"/>
    <mergeCell ref="O1091:AB1091"/>
    <mergeCell ref="AC1091:AD1091"/>
    <mergeCell ref="O1087:AB1087"/>
    <mergeCell ref="AC1087:AD1087"/>
    <mergeCell ref="B1088:D1088"/>
    <mergeCell ref="F1088:I1088"/>
    <mergeCell ref="J1088:L1088"/>
    <mergeCell ref="N1088:AA1088"/>
    <mergeCell ref="AC1088:AD1088"/>
    <mergeCell ref="O1101:AB1101"/>
    <mergeCell ref="AC1101:AD1101"/>
    <mergeCell ref="O1102:AB1102"/>
    <mergeCell ref="AC1102:AD1102"/>
    <mergeCell ref="O1103:AB1103"/>
    <mergeCell ref="AC1103:AD1103"/>
    <mergeCell ref="O1098:AB1098"/>
    <mergeCell ref="AC1098:AD1098"/>
    <mergeCell ref="O1099:AB1099"/>
    <mergeCell ref="AC1099:AD1099"/>
    <mergeCell ref="O1100:AB1100"/>
    <mergeCell ref="AC1100:AD1100"/>
    <mergeCell ref="O1095:AB1095"/>
    <mergeCell ref="AC1095:AD1095"/>
    <mergeCell ref="O1096:AB1096"/>
    <mergeCell ref="AC1096:AD1096"/>
    <mergeCell ref="O1097:AB1097"/>
    <mergeCell ref="AC1097:AD1097"/>
    <mergeCell ref="C1111:AC1111"/>
    <mergeCell ref="I1113:P1113"/>
    <mergeCell ref="S1113:Y1113"/>
    <mergeCell ref="A1115:O1115"/>
    <mergeCell ref="B1116:D1116"/>
    <mergeCell ref="F1116:I1116"/>
    <mergeCell ref="J1116:L1116"/>
    <mergeCell ref="N1116:AA1116"/>
    <mergeCell ref="AC1116:AD1116"/>
    <mergeCell ref="O1106:AB1106"/>
    <mergeCell ref="AC1106:AD1106"/>
    <mergeCell ref="O1107:AB1107"/>
    <mergeCell ref="AC1107:AD1107"/>
    <mergeCell ref="A1110:M1110"/>
    <mergeCell ref="R1110:AD1110"/>
    <mergeCell ref="B1104:D1104"/>
    <mergeCell ref="F1104:I1104"/>
    <mergeCell ref="J1104:L1104"/>
    <mergeCell ref="N1104:AA1104"/>
    <mergeCell ref="AC1104:AD1104"/>
    <mergeCell ref="O1105:AB1105"/>
    <mergeCell ref="AC1105:AD1105"/>
    <mergeCell ref="O1122:AB1122"/>
    <mergeCell ref="AC1122:AD1122"/>
    <mergeCell ref="O1123:AB1123"/>
    <mergeCell ref="AC1123:AD1123"/>
    <mergeCell ref="O1124:AB1124"/>
    <mergeCell ref="AC1124:AD1124"/>
    <mergeCell ref="O1119:AB1119"/>
    <mergeCell ref="AC1119:AD1119"/>
    <mergeCell ref="O1120:AB1120"/>
    <mergeCell ref="AC1120:AD1120"/>
    <mergeCell ref="O1121:AB1121"/>
    <mergeCell ref="AC1121:AD1121"/>
    <mergeCell ref="B1117:D1117"/>
    <mergeCell ref="F1117:I1117"/>
    <mergeCell ref="J1117:L1117"/>
    <mergeCell ref="N1117:AA1117"/>
    <mergeCell ref="AC1117:AD1117"/>
    <mergeCell ref="O1118:AB1118"/>
    <mergeCell ref="AC1118:AD1118"/>
    <mergeCell ref="O1131:AB1131"/>
    <mergeCell ref="AC1131:AD1131"/>
    <mergeCell ref="O1132:AB1132"/>
    <mergeCell ref="AC1132:AD1132"/>
    <mergeCell ref="O1133:AB1133"/>
    <mergeCell ref="AC1133:AD1133"/>
    <mergeCell ref="O1128:AB1128"/>
    <mergeCell ref="AC1128:AD1128"/>
    <mergeCell ref="O1129:AB1129"/>
    <mergeCell ref="AC1129:AD1129"/>
    <mergeCell ref="O1130:AB1130"/>
    <mergeCell ref="AC1130:AD1130"/>
    <mergeCell ref="O1125:AB1125"/>
    <mergeCell ref="AC1125:AD1125"/>
    <mergeCell ref="O1126:AB1126"/>
    <mergeCell ref="AC1126:AD1126"/>
    <mergeCell ref="O1127:AB1127"/>
    <mergeCell ref="AC1127:AD1127"/>
    <mergeCell ref="O1140:AB1140"/>
    <mergeCell ref="AC1140:AD1140"/>
    <mergeCell ref="O1141:AB1141"/>
    <mergeCell ref="AC1141:AD1141"/>
    <mergeCell ref="B1142:D1142"/>
    <mergeCell ref="F1142:I1142"/>
    <mergeCell ref="J1142:L1142"/>
    <mergeCell ref="N1142:AA1142"/>
    <mergeCell ref="AC1142:AD1142"/>
    <mergeCell ref="O1137:AB1137"/>
    <mergeCell ref="AC1137:AD1137"/>
    <mergeCell ref="O1138:AB1138"/>
    <mergeCell ref="AC1138:AD1138"/>
    <mergeCell ref="O1139:AB1139"/>
    <mergeCell ref="AC1139:AD1139"/>
    <mergeCell ref="O1134:AB1134"/>
    <mergeCell ref="AC1134:AD1134"/>
    <mergeCell ref="O1135:AB1135"/>
    <mergeCell ref="AC1135:AD1135"/>
    <mergeCell ref="O1136:AB1136"/>
    <mergeCell ref="AC1136:AD1136"/>
    <mergeCell ref="O1147:AB1147"/>
    <mergeCell ref="B1148:D1148"/>
    <mergeCell ref="F1148:I1148"/>
    <mergeCell ref="J1148:L1148"/>
    <mergeCell ref="N1148:AA1148"/>
    <mergeCell ref="AC1148:AD1148"/>
    <mergeCell ref="O1145:AB1145"/>
    <mergeCell ref="B1146:D1146"/>
    <mergeCell ref="F1146:I1146"/>
    <mergeCell ref="J1146:L1146"/>
    <mergeCell ref="N1146:AA1146"/>
    <mergeCell ref="AC1146:AD1146"/>
    <mergeCell ref="O1143:AB1143"/>
    <mergeCell ref="B1144:D1144"/>
    <mergeCell ref="F1144:I1144"/>
    <mergeCell ref="J1144:L1144"/>
    <mergeCell ref="N1144:AA1144"/>
    <mergeCell ref="AC1144:AD1144"/>
    <mergeCell ref="A1159:O1159"/>
    <mergeCell ref="B1160:D1160"/>
    <mergeCell ref="F1160:I1160"/>
    <mergeCell ref="J1160:L1160"/>
    <mergeCell ref="N1160:AA1160"/>
    <mergeCell ref="AC1160:AD1160"/>
    <mergeCell ref="O1151:AB1151"/>
    <mergeCell ref="A1154:M1154"/>
    <mergeCell ref="R1154:AD1154"/>
    <mergeCell ref="C1155:AC1155"/>
    <mergeCell ref="I1157:P1157"/>
    <mergeCell ref="S1157:Y1157"/>
    <mergeCell ref="O1149:AB1149"/>
    <mergeCell ref="B1150:D1150"/>
    <mergeCell ref="F1150:I1150"/>
    <mergeCell ref="J1150:L1150"/>
    <mergeCell ref="N1150:AA1150"/>
    <mergeCell ref="AC1150:AD1150"/>
    <mergeCell ref="O1166:AB1166"/>
    <mergeCell ref="AC1166:AD1166"/>
    <mergeCell ref="O1167:AB1167"/>
    <mergeCell ref="AC1167:AD1167"/>
    <mergeCell ref="O1168:AB1168"/>
    <mergeCell ref="AC1168:AD1168"/>
    <mergeCell ref="O1163:AB1163"/>
    <mergeCell ref="AC1163:AD1163"/>
    <mergeCell ref="O1164:AB1164"/>
    <mergeCell ref="AC1164:AD1164"/>
    <mergeCell ref="O1165:AB1165"/>
    <mergeCell ref="AC1165:AD1165"/>
    <mergeCell ref="B1161:D1161"/>
    <mergeCell ref="F1161:I1161"/>
    <mergeCell ref="J1161:L1161"/>
    <mergeCell ref="N1161:AA1161"/>
    <mergeCell ref="AC1161:AD1161"/>
    <mergeCell ref="O1162:AB1162"/>
    <mergeCell ref="AC1162:AD1162"/>
    <mergeCell ref="O1175:AB1175"/>
    <mergeCell ref="AC1175:AD1175"/>
    <mergeCell ref="O1176:AB1176"/>
    <mergeCell ref="AC1176:AD1176"/>
    <mergeCell ref="O1177:AB1177"/>
    <mergeCell ref="AC1177:AD1177"/>
    <mergeCell ref="O1172:AB1172"/>
    <mergeCell ref="AC1172:AD1172"/>
    <mergeCell ref="O1173:AB1173"/>
    <mergeCell ref="AC1173:AD1173"/>
    <mergeCell ref="O1174:AB1174"/>
    <mergeCell ref="AC1174:AD1174"/>
    <mergeCell ref="O1169:AB1169"/>
    <mergeCell ref="AC1169:AD1169"/>
    <mergeCell ref="O1170:AB1170"/>
    <mergeCell ref="AC1170:AD1170"/>
    <mergeCell ref="O1171:AB1171"/>
    <mergeCell ref="AC1171:AD1171"/>
    <mergeCell ref="O1181:AB1181"/>
    <mergeCell ref="AC1181:AD1181"/>
    <mergeCell ref="O1182:AB1182"/>
    <mergeCell ref="AC1182:AD1182"/>
    <mergeCell ref="B1183:D1183"/>
    <mergeCell ref="F1183:I1183"/>
    <mergeCell ref="J1183:L1183"/>
    <mergeCell ref="N1183:AA1183"/>
    <mergeCell ref="AC1183:AD1183"/>
    <mergeCell ref="O1178:AB1178"/>
    <mergeCell ref="AC1178:AD1178"/>
    <mergeCell ref="O1179:AB1179"/>
    <mergeCell ref="AC1179:AD1179"/>
    <mergeCell ref="B1180:D1180"/>
    <mergeCell ref="F1180:I1180"/>
    <mergeCell ref="J1180:L1180"/>
    <mergeCell ref="N1180:AA1180"/>
    <mergeCell ref="AC1180:AD1180"/>
    <mergeCell ref="A1193:S1193"/>
    <mergeCell ref="Y1193:Z1193"/>
    <mergeCell ref="AC1193:AD1193"/>
    <mergeCell ref="A1195:O1195"/>
    <mergeCell ref="B1196:D1196"/>
    <mergeCell ref="F1196:I1196"/>
    <mergeCell ref="J1196:L1196"/>
    <mergeCell ref="N1196:AA1196"/>
    <mergeCell ref="AC1196:AD1196"/>
    <mergeCell ref="B1190:D1190"/>
    <mergeCell ref="F1190:I1190"/>
    <mergeCell ref="J1190:L1190"/>
    <mergeCell ref="N1190:AA1190"/>
    <mergeCell ref="AC1190:AD1190"/>
    <mergeCell ref="O1191:AB1191"/>
    <mergeCell ref="O1184:AB1184"/>
    <mergeCell ref="A1186:S1186"/>
    <mergeCell ref="Y1186:Z1186"/>
    <mergeCell ref="AC1186:AD1186"/>
    <mergeCell ref="A1188:O1188"/>
    <mergeCell ref="B1189:D1189"/>
    <mergeCell ref="F1189:I1189"/>
    <mergeCell ref="J1189:L1189"/>
    <mergeCell ref="N1189:AA1189"/>
    <mergeCell ref="AC1189:AD1189"/>
    <mergeCell ref="B1201:D1201"/>
    <mergeCell ref="F1201:I1201"/>
    <mergeCell ref="J1201:L1201"/>
    <mergeCell ref="N1201:AA1201"/>
    <mergeCell ref="AC1201:AD1201"/>
    <mergeCell ref="O1202:AB1202"/>
    <mergeCell ref="B1199:D1199"/>
    <mergeCell ref="F1199:I1199"/>
    <mergeCell ref="J1199:L1199"/>
    <mergeCell ref="N1199:AA1199"/>
    <mergeCell ref="AC1199:AD1199"/>
    <mergeCell ref="O1200:AB1200"/>
    <mergeCell ref="B1197:D1197"/>
    <mergeCell ref="F1197:I1197"/>
    <mergeCell ref="J1197:L1197"/>
    <mergeCell ref="N1197:AA1197"/>
    <mergeCell ref="AC1197:AD1197"/>
    <mergeCell ref="O1198:AB1198"/>
    <mergeCell ref="B1207:D1207"/>
    <mergeCell ref="F1207:I1207"/>
    <mergeCell ref="J1207:L1207"/>
    <mergeCell ref="N1207:AA1207"/>
    <mergeCell ref="AC1207:AD1207"/>
    <mergeCell ref="O1208:AB1208"/>
    <mergeCell ref="B1205:D1205"/>
    <mergeCell ref="F1205:I1205"/>
    <mergeCell ref="J1205:L1205"/>
    <mergeCell ref="N1205:AA1205"/>
    <mergeCell ref="AC1205:AD1205"/>
    <mergeCell ref="O1206:AB1206"/>
    <mergeCell ref="B1203:D1203"/>
    <mergeCell ref="F1203:I1203"/>
    <mergeCell ref="J1203:L1203"/>
    <mergeCell ref="N1203:AA1203"/>
    <mergeCell ref="AC1203:AD1203"/>
    <mergeCell ref="O1204:AB1204"/>
    <mergeCell ref="A1218:M1218"/>
    <mergeCell ref="R1218:AD1218"/>
    <mergeCell ref="C1219:AC1219"/>
    <mergeCell ref="I1221:P1221"/>
    <mergeCell ref="S1221:Y1221"/>
    <mergeCell ref="A1223:O1223"/>
    <mergeCell ref="O1211:AB1211"/>
    <mergeCell ref="AC1211:AD1211"/>
    <mergeCell ref="A1213:S1213"/>
    <mergeCell ref="Y1213:Z1213"/>
    <mergeCell ref="AC1213:AD1213"/>
    <mergeCell ref="A1215:O1215"/>
    <mergeCell ref="B1209:D1209"/>
    <mergeCell ref="F1209:I1209"/>
    <mergeCell ref="J1209:L1209"/>
    <mergeCell ref="N1209:AA1209"/>
    <mergeCell ref="AC1209:AD1209"/>
    <mergeCell ref="O1210:AB1210"/>
    <mergeCell ref="AC1210:AD1210"/>
    <mergeCell ref="B1232:D1232"/>
    <mergeCell ref="F1232:I1232"/>
    <mergeCell ref="J1232:L1232"/>
    <mergeCell ref="N1232:AA1232"/>
    <mergeCell ref="AC1232:AD1232"/>
    <mergeCell ref="O1233:AB1233"/>
    <mergeCell ref="O1226:AB1226"/>
    <mergeCell ref="A1228:S1228"/>
    <mergeCell ref="Y1228:Z1228"/>
    <mergeCell ref="AC1228:AD1228"/>
    <mergeCell ref="A1230:O1230"/>
    <mergeCell ref="B1231:D1231"/>
    <mergeCell ref="F1231:I1231"/>
    <mergeCell ref="J1231:L1231"/>
    <mergeCell ref="N1231:AA1231"/>
    <mergeCell ref="AC1231:AD1231"/>
    <mergeCell ref="B1224:D1224"/>
    <mergeCell ref="F1224:I1224"/>
    <mergeCell ref="J1224:L1224"/>
    <mergeCell ref="N1224:AA1224"/>
    <mergeCell ref="AC1224:AD1224"/>
    <mergeCell ref="B1225:D1225"/>
    <mergeCell ref="F1225:I1225"/>
    <mergeCell ref="J1225:L1225"/>
    <mergeCell ref="N1225:AA1225"/>
    <mergeCell ref="AC1225:AD1225"/>
    <mergeCell ref="B1241:D1241"/>
    <mergeCell ref="F1241:I1241"/>
    <mergeCell ref="J1241:L1241"/>
    <mergeCell ref="N1241:AA1241"/>
    <mergeCell ref="AC1241:AD1241"/>
    <mergeCell ref="O1242:AB1242"/>
    <mergeCell ref="A1237:S1237"/>
    <mergeCell ref="Y1237:Z1237"/>
    <mergeCell ref="AC1237:AD1237"/>
    <mergeCell ref="A1239:O1239"/>
    <mergeCell ref="B1240:D1240"/>
    <mergeCell ref="F1240:I1240"/>
    <mergeCell ref="J1240:L1240"/>
    <mergeCell ref="N1240:AA1240"/>
    <mergeCell ref="AC1240:AD1240"/>
    <mergeCell ref="B1234:D1234"/>
    <mergeCell ref="F1234:I1234"/>
    <mergeCell ref="J1234:L1234"/>
    <mergeCell ref="N1234:AA1234"/>
    <mergeCell ref="AC1234:AD1234"/>
    <mergeCell ref="O1235:AB1235"/>
    <mergeCell ref="B1250:D1250"/>
    <mergeCell ref="F1250:I1250"/>
    <mergeCell ref="J1250:L1250"/>
    <mergeCell ref="N1250:AA1250"/>
    <mergeCell ref="AC1250:AD1250"/>
    <mergeCell ref="O1251:AB1251"/>
    <mergeCell ref="A1246:S1246"/>
    <mergeCell ref="Y1246:Z1246"/>
    <mergeCell ref="AC1246:AD1246"/>
    <mergeCell ref="A1248:O1248"/>
    <mergeCell ref="B1249:D1249"/>
    <mergeCell ref="F1249:I1249"/>
    <mergeCell ref="J1249:L1249"/>
    <mergeCell ref="N1249:AA1249"/>
    <mergeCell ref="AC1249:AD1249"/>
    <mergeCell ref="B1243:D1243"/>
    <mergeCell ref="F1243:I1243"/>
    <mergeCell ref="J1243:L1243"/>
    <mergeCell ref="N1243:AA1243"/>
    <mergeCell ref="AC1243:AD1243"/>
    <mergeCell ref="O1244:AB1244"/>
    <mergeCell ref="O1256:AB1256"/>
    <mergeCell ref="B1257:D1257"/>
    <mergeCell ref="F1257:I1257"/>
    <mergeCell ref="J1257:L1257"/>
    <mergeCell ref="N1257:AA1257"/>
    <mergeCell ref="AC1257:AD1257"/>
    <mergeCell ref="O1254:AB1254"/>
    <mergeCell ref="AC1254:AD1254"/>
    <mergeCell ref="B1255:D1255"/>
    <mergeCell ref="F1255:I1255"/>
    <mergeCell ref="J1255:L1255"/>
    <mergeCell ref="N1255:AA1255"/>
    <mergeCell ref="AC1255:AD1255"/>
    <mergeCell ref="B1252:D1252"/>
    <mergeCell ref="F1252:I1252"/>
    <mergeCell ref="J1252:L1252"/>
    <mergeCell ref="N1252:AA1252"/>
    <mergeCell ref="AC1252:AD1252"/>
    <mergeCell ref="O1253:AB1253"/>
    <mergeCell ref="AC1253:AD1253"/>
    <mergeCell ref="O1262:AB1262"/>
    <mergeCell ref="B1263:D1263"/>
    <mergeCell ref="F1263:I1263"/>
    <mergeCell ref="J1263:L1263"/>
    <mergeCell ref="N1263:AA1263"/>
    <mergeCell ref="AC1263:AD1263"/>
    <mergeCell ref="O1260:AB1260"/>
    <mergeCell ref="B1261:D1261"/>
    <mergeCell ref="F1261:I1261"/>
    <mergeCell ref="J1261:L1261"/>
    <mergeCell ref="N1261:AA1261"/>
    <mergeCell ref="AC1261:AD1261"/>
    <mergeCell ref="O1258:AB1258"/>
    <mergeCell ref="B1259:D1259"/>
    <mergeCell ref="F1259:I1259"/>
    <mergeCell ref="J1259:L1259"/>
    <mergeCell ref="N1259:AA1259"/>
    <mergeCell ref="AC1259:AD1259"/>
    <mergeCell ref="O1269:AB1269"/>
    <mergeCell ref="B1270:D1270"/>
    <mergeCell ref="F1270:I1270"/>
    <mergeCell ref="J1270:L1270"/>
    <mergeCell ref="N1270:AA1270"/>
    <mergeCell ref="AC1270:AD1270"/>
    <mergeCell ref="O1267:AB1267"/>
    <mergeCell ref="B1268:D1268"/>
    <mergeCell ref="F1268:I1268"/>
    <mergeCell ref="J1268:L1268"/>
    <mergeCell ref="N1268:AA1268"/>
    <mergeCell ref="AC1268:AD1268"/>
    <mergeCell ref="O1264:AB1264"/>
    <mergeCell ref="AC1264:AD1264"/>
    <mergeCell ref="O1265:AB1265"/>
    <mergeCell ref="AC1265:AD1265"/>
    <mergeCell ref="B1266:D1266"/>
    <mergeCell ref="F1266:I1266"/>
    <mergeCell ref="J1266:L1266"/>
    <mergeCell ref="N1266:AA1266"/>
    <mergeCell ref="AC1266:AD1266"/>
    <mergeCell ref="O1276:AB1276"/>
    <mergeCell ref="AC1276:AD1276"/>
    <mergeCell ref="O1277:AB1277"/>
    <mergeCell ref="AC1277:AD1277"/>
    <mergeCell ref="O1278:AB1278"/>
    <mergeCell ref="AC1278:AD1278"/>
    <mergeCell ref="O1274:AB1274"/>
    <mergeCell ref="B1275:D1275"/>
    <mergeCell ref="F1275:I1275"/>
    <mergeCell ref="J1275:L1275"/>
    <mergeCell ref="N1275:AA1275"/>
    <mergeCell ref="AC1275:AD1275"/>
    <mergeCell ref="O1271:AB1271"/>
    <mergeCell ref="AC1271:AD1271"/>
    <mergeCell ref="O1272:AB1272"/>
    <mergeCell ref="AC1272:AD1272"/>
    <mergeCell ref="B1273:D1273"/>
    <mergeCell ref="F1273:I1273"/>
    <mergeCell ref="J1273:L1273"/>
    <mergeCell ref="N1273:AA1273"/>
    <mergeCell ref="AC1273:AD1273"/>
    <mergeCell ref="O1289:AB1289"/>
    <mergeCell ref="AC1289:AD1289"/>
    <mergeCell ref="O1290:AB1290"/>
    <mergeCell ref="AC1290:AD1290"/>
    <mergeCell ref="O1291:AB1291"/>
    <mergeCell ref="AC1291:AD1291"/>
    <mergeCell ref="B1287:D1287"/>
    <mergeCell ref="F1287:I1287"/>
    <mergeCell ref="J1287:L1287"/>
    <mergeCell ref="N1287:AA1287"/>
    <mergeCell ref="AC1287:AD1287"/>
    <mergeCell ref="B1288:D1288"/>
    <mergeCell ref="F1288:I1288"/>
    <mergeCell ref="J1288:L1288"/>
    <mergeCell ref="N1288:AA1288"/>
    <mergeCell ref="AC1288:AD1288"/>
    <mergeCell ref="A1281:M1281"/>
    <mergeCell ref="R1281:AD1281"/>
    <mergeCell ref="C1282:AC1282"/>
    <mergeCell ref="I1284:P1284"/>
    <mergeCell ref="S1284:Y1284"/>
    <mergeCell ref="A1286:O1286"/>
    <mergeCell ref="O1298:AB1298"/>
    <mergeCell ref="AC1298:AD1298"/>
    <mergeCell ref="B1299:D1299"/>
    <mergeCell ref="F1299:I1299"/>
    <mergeCell ref="J1299:L1299"/>
    <mergeCell ref="N1299:AA1299"/>
    <mergeCell ref="AC1299:AD1299"/>
    <mergeCell ref="O1295:AB1295"/>
    <mergeCell ref="AC1295:AD1295"/>
    <mergeCell ref="O1296:AB1296"/>
    <mergeCell ref="AC1296:AD1296"/>
    <mergeCell ref="O1297:AB1297"/>
    <mergeCell ref="AC1297:AD1297"/>
    <mergeCell ref="O1292:AB1292"/>
    <mergeCell ref="AC1292:AD1292"/>
    <mergeCell ref="O1293:AB1293"/>
    <mergeCell ref="AC1293:AD1293"/>
    <mergeCell ref="O1294:AB1294"/>
    <mergeCell ref="AC1294:AD1294"/>
    <mergeCell ref="B1306:D1306"/>
    <mergeCell ref="F1306:I1306"/>
    <mergeCell ref="J1306:L1306"/>
    <mergeCell ref="N1306:AA1306"/>
    <mergeCell ref="AC1306:AD1306"/>
    <mergeCell ref="O1307:AB1307"/>
    <mergeCell ref="AC1307:AD1307"/>
    <mergeCell ref="O1303:AB1303"/>
    <mergeCell ref="AC1303:AD1303"/>
    <mergeCell ref="O1304:AB1304"/>
    <mergeCell ref="AC1304:AD1304"/>
    <mergeCell ref="O1305:AB1305"/>
    <mergeCell ref="AC1305:AD1305"/>
    <mergeCell ref="O1300:AB1300"/>
    <mergeCell ref="AC1300:AD1300"/>
    <mergeCell ref="O1301:AB1301"/>
    <mergeCell ref="AC1301:AD1301"/>
    <mergeCell ref="B1302:D1302"/>
    <mergeCell ref="F1302:I1302"/>
    <mergeCell ref="J1302:L1302"/>
    <mergeCell ref="N1302:AA1302"/>
    <mergeCell ref="AC1302:AD1302"/>
    <mergeCell ref="O1313:AB1313"/>
    <mergeCell ref="AC1313:AD1313"/>
    <mergeCell ref="O1314:AB1314"/>
    <mergeCell ref="AC1314:AD1314"/>
    <mergeCell ref="O1315:AB1315"/>
    <mergeCell ref="AC1315:AD1315"/>
    <mergeCell ref="O1310:AB1310"/>
    <mergeCell ref="AC1310:AD1310"/>
    <mergeCell ref="O1311:AB1311"/>
    <mergeCell ref="AC1311:AD1311"/>
    <mergeCell ref="B1312:D1312"/>
    <mergeCell ref="F1312:I1312"/>
    <mergeCell ref="J1312:L1312"/>
    <mergeCell ref="N1312:AA1312"/>
    <mergeCell ref="AC1312:AD1312"/>
    <mergeCell ref="O1308:AB1308"/>
    <mergeCell ref="AC1308:AD1308"/>
    <mergeCell ref="B1309:D1309"/>
    <mergeCell ref="F1309:I1309"/>
    <mergeCell ref="J1309:L1309"/>
    <mergeCell ref="N1309:AA1309"/>
    <mergeCell ref="AC1309:AD1309"/>
    <mergeCell ref="B1321:D1321"/>
    <mergeCell ref="F1321:I1321"/>
    <mergeCell ref="J1321:L1321"/>
    <mergeCell ref="N1321:AA1321"/>
    <mergeCell ref="AC1321:AD1321"/>
    <mergeCell ref="O1322:AB1322"/>
    <mergeCell ref="AC1322:AD1322"/>
    <mergeCell ref="O1318:AB1318"/>
    <mergeCell ref="AC1318:AD1318"/>
    <mergeCell ref="O1319:AB1319"/>
    <mergeCell ref="AC1319:AD1319"/>
    <mergeCell ref="O1320:AB1320"/>
    <mergeCell ref="AC1320:AD1320"/>
    <mergeCell ref="B1316:D1316"/>
    <mergeCell ref="F1316:I1316"/>
    <mergeCell ref="J1316:L1316"/>
    <mergeCell ref="N1316:AA1316"/>
    <mergeCell ref="AC1316:AD1316"/>
    <mergeCell ref="O1317:AB1317"/>
    <mergeCell ref="AC1317:AD1317"/>
    <mergeCell ref="O1327:AB1327"/>
    <mergeCell ref="AC1327:AD1327"/>
    <mergeCell ref="O1328:AB1328"/>
    <mergeCell ref="AC1328:AD1328"/>
    <mergeCell ref="O1329:AB1329"/>
    <mergeCell ref="AC1329:AD1329"/>
    <mergeCell ref="O1325:AB1325"/>
    <mergeCell ref="B1326:D1326"/>
    <mergeCell ref="F1326:I1326"/>
    <mergeCell ref="J1326:L1326"/>
    <mergeCell ref="N1326:AA1326"/>
    <mergeCell ref="AC1326:AD1326"/>
    <mergeCell ref="O1323:AB1323"/>
    <mergeCell ref="AC1323:AD1323"/>
    <mergeCell ref="B1324:D1324"/>
    <mergeCell ref="F1324:I1324"/>
    <mergeCell ref="J1324:L1324"/>
    <mergeCell ref="N1324:AA1324"/>
    <mergeCell ref="AC1324:AD1324"/>
    <mergeCell ref="O1340:AB1340"/>
    <mergeCell ref="AC1340:AD1340"/>
    <mergeCell ref="O1341:AB1341"/>
    <mergeCell ref="AC1341:AD1341"/>
    <mergeCell ref="O1342:AB1342"/>
    <mergeCell ref="AC1342:AD1342"/>
    <mergeCell ref="B1338:D1338"/>
    <mergeCell ref="F1338:I1338"/>
    <mergeCell ref="J1338:L1338"/>
    <mergeCell ref="N1338:AA1338"/>
    <mergeCell ref="AC1338:AD1338"/>
    <mergeCell ref="B1339:D1339"/>
    <mergeCell ref="F1339:I1339"/>
    <mergeCell ref="J1339:L1339"/>
    <mergeCell ref="N1339:AA1339"/>
    <mergeCell ref="AC1339:AD1339"/>
    <mergeCell ref="A1332:M1332"/>
    <mergeCell ref="R1332:AD1332"/>
    <mergeCell ref="C1333:AC1333"/>
    <mergeCell ref="I1335:P1335"/>
    <mergeCell ref="S1335:Y1335"/>
    <mergeCell ref="A1337:O1337"/>
    <mergeCell ref="O1349:AB1349"/>
    <mergeCell ref="AC1349:AD1349"/>
    <mergeCell ref="O1350:AB1350"/>
    <mergeCell ref="AC1350:AD1350"/>
    <mergeCell ref="O1351:AB1351"/>
    <mergeCell ref="AC1351:AD1351"/>
    <mergeCell ref="O1346:AB1346"/>
    <mergeCell ref="AC1346:AD1346"/>
    <mergeCell ref="O1347:AB1347"/>
    <mergeCell ref="AC1347:AD1347"/>
    <mergeCell ref="O1348:AB1348"/>
    <mergeCell ref="AC1348:AD1348"/>
    <mergeCell ref="O1343:AB1343"/>
    <mergeCell ref="AC1343:AD1343"/>
    <mergeCell ref="O1344:AB1344"/>
    <mergeCell ref="AC1344:AD1344"/>
    <mergeCell ref="O1345:AB1345"/>
    <mergeCell ref="AC1345:AD1345"/>
    <mergeCell ref="O1358:AB1358"/>
    <mergeCell ref="AC1358:AD1358"/>
    <mergeCell ref="O1359:AB1359"/>
    <mergeCell ref="AC1359:AD1359"/>
    <mergeCell ref="O1360:AB1360"/>
    <mergeCell ref="AC1360:AD1360"/>
    <mergeCell ref="O1355:AB1355"/>
    <mergeCell ref="AC1355:AD1355"/>
    <mergeCell ref="O1356:AB1356"/>
    <mergeCell ref="AC1356:AD1356"/>
    <mergeCell ref="B1357:D1357"/>
    <mergeCell ref="F1357:I1357"/>
    <mergeCell ref="J1357:L1357"/>
    <mergeCell ref="N1357:AA1357"/>
    <mergeCell ref="AC1357:AD1357"/>
    <mergeCell ref="O1352:AB1352"/>
    <mergeCell ref="AC1352:AD1352"/>
    <mergeCell ref="O1353:AB1353"/>
    <mergeCell ref="AC1353:AD1353"/>
    <mergeCell ref="O1354:AB1354"/>
    <mergeCell ref="AC1354:AD1354"/>
    <mergeCell ref="B1369:D1369"/>
    <mergeCell ref="F1369:I1369"/>
    <mergeCell ref="J1369:L1369"/>
    <mergeCell ref="N1369:AA1369"/>
    <mergeCell ref="AC1369:AD1369"/>
    <mergeCell ref="O1370:AB1370"/>
    <mergeCell ref="O1363:AB1363"/>
    <mergeCell ref="A1365:S1365"/>
    <mergeCell ref="Y1365:Z1365"/>
    <mergeCell ref="AC1365:AD1365"/>
    <mergeCell ref="A1367:O1367"/>
    <mergeCell ref="B1368:D1368"/>
    <mergeCell ref="F1368:I1368"/>
    <mergeCell ref="J1368:L1368"/>
    <mergeCell ref="N1368:AA1368"/>
    <mergeCell ref="AC1368:AD1368"/>
    <mergeCell ref="O1361:AB1361"/>
    <mergeCell ref="AC1361:AD1361"/>
    <mergeCell ref="B1362:D1362"/>
    <mergeCell ref="F1362:I1362"/>
    <mergeCell ref="J1362:L1362"/>
    <mergeCell ref="N1362:AA1362"/>
    <mergeCell ref="AC1362:AD1362"/>
    <mergeCell ref="B1378:D1378"/>
    <mergeCell ref="F1378:I1378"/>
    <mergeCell ref="J1378:L1378"/>
    <mergeCell ref="N1378:AA1378"/>
    <mergeCell ref="AC1378:AD1378"/>
    <mergeCell ref="O1379:AB1379"/>
    <mergeCell ref="A1374:S1374"/>
    <mergeCell ref="Y1374:Z1374"/>
    <mergeCell ref="AC1374:AD1374"/>
    <mergeCell ref="A1376:O1376"/>
    <mergeCell ref="B1377:D1377"/>
    <mergeCell ref="F1377:I1377"/>
    <mergeCell ref="J1377:L1377"/>
    <mergeCell ref="N1377:AA1377"/>
    <mergeCell ref="AC1377:AD1377"/>
    <mergeCell ref="B1371:D1371"/>
    <mergeCell ref="F1371:I1371"/>
    <mergeCell ref="J1371:L1371"/>
    <mergeCell ref="N1371:AA1371"/>
    <mergeCell ref="AC1371:AD1371"/>
    <mergeCell ref="O1372:AB1372"/>
    <mergeCell ref="O1385:AB1385"/>
    <mergeCell ref="AC1385:AD1385"/>
    <mergeCell ref="B1386:D1386"/>
    <mergeCell ref="F1386:I1386"/>
    <mergeCell ref="J1386:L1386"/>
    <mergeCell ref="N1386:AA1386"/>
    <mergeCell ref="AC1386:AD1386"/>
    <mergeCell ref="O1382:AB1382"/>
    <mergeCell ref="AC1382:AD1382"/>
    <mergeCell ref="O1383:AB1383"/>
    <mergeCell ref="AC1383:AD1383"/>
    <mergeCell ref="O1384:AB1384"/>
    <mergeCell ref="AC1384:AD1384"/>
    <mergeCell ref="B1380:D1380"/>
    <mergeCell ref="F1380:I1380"/>
    <mergeCell ref="J1380:L1380"/>
    <mergeCell ref="N1380:AA1380"/>
    <mergeCell ref="AC1380:AD1380"/>
    <mergeCell ref="O1381:AB1381"/>
    <mergeCell ref="AC1381:AD1381"/>
    <mergeCell ref="B1401:D1401"/>
    <mergeCell ref="F1401:I1401"/>
    <mergeCell ref="J1401:L1401"/>
    <mergeCell ref="N1401:AA1401"/>
    <mergeCell ref="AC1401:AD1401"/>
    <mergeCell ref="B1402:D1402"/>
    <mergeCell ref="F1402:I1402"/>
    <mergeCell ref="J1402:L1402"/>
    <mergeCell ref="N1402:AA1402"/>
    <mergeCell ref="AC1402:AD1402"/>
    <mergeCell ref="A1395:M1395"/>
    <mergeCell ref="R1395:AD1395"/>
    <mergeCell ref="C1396:AC1396"/>
    <mergeCell ref="I1398:P1398"/>
    <mergeCell ref="S1398:Y1398"/>
    <mergeCell ref="A1400:O1400"/>
    <mergeCell ref="O1387:AB1387"/>
    <mergeCell ref="A1389:S1389"/>
    <mergeCell ref="Y1389:Z1389"/>
    <mergeCell ref="AC1389:AD1389"/>
    <mergeCell ref="A1391:O1391"/>
    <mergeCell ref="B1392:D1392"/>
    <mergeCell ref="F1392:I1392"/>
    <mergeCell ref="J1392:L1392"/>
    <mergeCell ref="N1392:AA1392"/>
    <mergeCell ref="AC1392:AD1392"/>
    <mergeCell ref="O1411:AB1411"/>
    <mergeCell ref="AC1411:AD1411"/>
    <mergeCell ref="B1412:D1412"/>
    <mergeCell ref="F1412:I1412"/>
    <mergeCell ref="J1412:L1412"/>
    <mergeCell ref="N1412:AA1412"/>
    <mergeCell ref="AC1412:AD1412"/>
    <mergeCell ref="B1409:D1409"/>
    <mergeCell ref="F1409:I1409"/>
    <mergeCell ref="J1409:L1409"/>
    <mergeCell ref="N1409:AA1409"/>
    <mergeCell ref="AC1409:AD1409"/>
    <mergeCell ref="O1410:AB1410"/>
    <mergeCell ref="AC1410:AD1410"/>
    <mergeCell ref="O1403:AB1403"/>
    <mergeCell ref="A1405:S1405"/>
    <mergeCell ref="Y1405:Z1405"/>
    <mergeCell ref="AC1405:AD1405"/>
    <mergeCell ref="A1407:O1407"/>
    <mergeCell ref="B1408:D1408"/>
    <mergeCell ref="F1408:I1408"/>
    <mergeCell ref="J1408:L1408"/>
    <mergeCell ref="N1408:AA1408"/>
    <mergeCell ref="AC1408:AD1408"/>
    <mergeCell ref="O1416:AB1416"/>
    <mergeCell ref="AC1416:AD1416"/>
    <mergeCell ref="O1417:AB1417"/>
    <mergeCell ref="AC1417:AD1417"/>
    <mergeCell ref="B1418:D1418"/>
    <mergeCell ref="F1418:I1418"/>
    <mergeCell ref="J1418:L1418"/>
    <mergeCell ref="N1418:AA1418"/>
    <mergeCell ref="AC1418:AD1418"/>
    <mergeCell ref="O1413:AB1413"/>
    <mergeCell ref="AC1413:AD1413"/>
    <mergeCell ref="O1414:AB1414"/>
    <mergeCell ref="AC1414:AD1414"/>
    <mergeCell ref="B1415:D1415"/>
    <mergeCell ref="F1415:I1415"/>
    <mergeCell ref="J1415:L1415"/>
    <mergeCell ref="N1415:AA1415"/>
    <mergeCell ref="AC1415:AD1415"/>
    <mergeCell ref="O1424:AB1424"/>
    <mergeCell ref="AC1424:AD1424"/>
    <mergeCell ref="O1425:AB1425"/>
    <mergeCell ref="AC1425:AD1425"/>
    <mergeCell ref="O1426:AB1426"/>
    <mergeCell ref="AC1426:AD1426"/>
    <mergeCell ref="O1421:AB1421"/>
    <mergeCell ref="AC1421:AD1421"/>
    <mergeCell ref="O1422:AB1422"/>
    <mergeCell ref="AC1422:AD1422"/>
    <mergeCell ref="B1423:D1423"/>
    <mergeCell ref="F1423:I1423"/>
    <mergeCell ref="J1423:L1423"/>
    <mergeCell ref="N1423:AA1423"/>
    <mergeCell ref="AC1423:AD1423"/>
    <mergeCell ref="O1419:AB1419"/>
    <mergeCell ref="B1420:D1420"/>
    <mergeCell ref="F1420:I1420"/>
    <mergeCell ref="J1420:L1420"/>
    <mergeCell ref="N1420:AA1420"/>
    <mergeCell ref="AC1420:AD1420"/>
    <mergeCell ref="O1431:AB1431"/>
    <mergeCell ref="AC1431:AD1431"/>
    <mergeCell ref="O1432:AB1432"/>
    <mergeCell ref="AC1432:AD1432"/>
    <mergeCell ref="B1433:D1433"/>
    <mergeCell ref="F1433:I1433"/>
    <mergeCell ref="J1433:L1433"/>
    <mergeCell ref="N1433:AA1433"/>
    <mergeCell ref="AC1433:AD1433"/>
    <mergeCell ref="B1429:D1429"/>
    <mergeCell ref="F1429:I1429"/>
    <mergeCell ref="J1429:L1429"/>
    <mergeCell ref="N1429:AA1429"/>
    <mergeCell ref="AC1429:AD1429"/>
    <mergeCell ref="O1430:AB1430"/>
    <mergeCell ref="AC1430:AD1430"/>
    <mergeCell ref="B1427:D1427"/>
    <mergeCell ref="F1427:I1427"/>
    <mergeCell ref="J1427:L1427"/>
    <mergeCell ref="N1427:AA1427"/>
    <mergeCell ref="AC1427:AD1427"/>
    <mergeCell ref="O1428:AB1428"/>
    <mergeCell ref="O1439:AB1439"/>
    <mergeCell ref="AC1439:AD1439"/>
    <mergeCell ref="O1440:AB1440"/>
    <mergeCell ref="AC1440:AD1440"/>
    <mergeCell ref="O1441:AB1441"/>
    <mergeCell ref="AC1441:AD1441"/>
    <mergeCell ref="O1436:AB1436"/>
    <mergeCell ref="AC1436:AD1436"/>
    <mergeCell ref="O1437:AB1437"/>
    <mergeCell ref="AC1437:AD1437"/>
    <mergeCell ref="B1438:D1438"/>
    <mergeCell ref="F1438:I1438"/>
    <mergeCell ref="J1438:L1438"/>
    <mergeCell ref="N1438:AA1438"/>
    <mergeCell ref="AC1438:AD1438"/>
    <mergeCell ref="O1434:AB1434"/>
    <mergeCell ref="B1435:D1435"/>
    <mergeCell ref="F1435:I1435"/>
    <mergeCell ref="J1435:L1435"/>
    <mergeCell ref="N1435:AA1435"/>
    <mergeCell ref="AC1435:AD1435"/>
    <mergeCell ref="O1446:AB1446"/>
    <mergeCell ref="B1447:D1447"/>
    <mergeCell ref="F1447:I1447"/>
    <mergeCell ref="J1447:L1447"/>
    <mergeCell ref="N1447:AA1447"/>
    <mergeCell ref="AC1447:AD1447"/>
    <mergeCell ref="O1444:AB1444"/>
    <mergeCell ref="B1445:D1445"/>
    <mergeCell ref="F1445:I1445"/>
    <mergeCell ref="J1445:L1445"/>
    <mergeCell ref="N1445:AA1445"/>
    <mergeCell ref="AC1445:AD1445"/>
    <mergeCell ref="O1442:AB1442"/>
    <mergeCell ref="AC1442:AD1442"/>
    <mergeCell ref="B1443:D1443"/>
    <mergeCell ref="F1443:I1443"/>
    <mergeCell ref="J1443:L1443"/>
    <mergeCell ref="N1443:AA1443"/>
    <mergeCell ref="AC1443:AD1443"/>
    <mergeCell ref="A1458:M1458"/>
    <mergeCell ref="R1458:AD1458"/>
    <mergeCell ref="C1459:AC1459"/>
    <mergeCell ref="I1461:P1461"/>
    <mergeCell ref="S1461:Y1461"/>
    <mergeCell ref="A1463:O1463"/>
    <mergeCell ref="O1450:AB1450"/>
    <mergeCell ref="A1452:S1452"/>
    <mergeCell ref="Y1452:Z1452"/>
    <mergeCell ref="AC1452:AD1452"/>
    <mergeCell ref="A1454:O1454"/>
    <mergeCell ref="B1455:D1455"/>
    <mergeCell ref="F1455:I1455"/>
    <mergeCell ref="J1455:L1455"/>
    <mergeCell ref="N1455:AA1455"/>
    <mergeCell ref="AC1455:AD1455"/>
    <mergeCell ref="O1448:AB1448"/>
    <mergeCell ref="B1449:D1449"/>
    <mergeCell ref="F1449:I1449"/>
    <mergeCell ref="J1449:L1449"/>
    <mergeCell ref="N1449:AA1449"/>
    <mergeCell ref="AC1449:AD1449"/>
    <mergeCell ref="O1468:AB1468"/>
    <mergeCell ref="AC1468:AD1468"/>
    <mergeCell ref="O1469:AB1469"/>
    <mergeCell ref="AC1469:AD1469"/>
    <mergeCell ref="O1470:AB1470"/>
    <mergeCell ref="AC1470:AD1470"/>
    <mergeCell ref="O1466:AB1466"/>
    <mergeCell ref="B1467:D1467"/>
    <mergeCell ref="F1467:I1467"/>
    <mergeCell ref="J1467:L1467"/>
    <mergeCell ref="N1467:AA1467"/>
    <mergeCell ref="AC1467:AD1467"/>
    <mergeCell ref="B1464:D1464"/>
    <mergeCell ref="F1464:I1464"/>
    <mergeCell ref="J1464:L1464"/>
    <mergeCell ref="N1464:AA1464"/>
    <mergeCell ref="AC1464:AD1464"/>
    <mergeCell ref="B1465:D1465"/>
    <mergeCell ref="F1465:I1465"/>
    <mergeCell ref="J1465:L1465"/>
    <mergeCell ref="N1465:AA1465"/>
    <mergeCell ref="AC1465:AD1465"/>
    <mergeCell ref="O1476:AB1476"/>
    <mergeCell ref="AC1476:AD1476"/>
    <mergeCell ref="O1477:AB1477"/>
    <mergeCell ref="AC1477:AD1477"/>
    <mergeCell ref="O1478:AB1478"/>
    <mergeCell ref="AC1478:AD1478"/>
    <mergeCell ref="O1473:AB1473"/>
    <mergeCell ref="AC1473:AD1473"/>
    <mergeCell ref="O1474:AB1474"/>
    <mergeCell ref="AC1474:AD1474"/>
    <mergeCell ref="B1475:D1475"/>
    <mergeCell ref="F1475:I1475"/>
    <mergeCell ref="J1475:L1475"/>
    <mergeCell ref="N1475:AA1475"/>
    <mergeCell ref="AC1475:AD1475"/>
    <mergeCell ref="O1471:AB1471"/>
    <mergeCell ref="AC1471:AD1471"/>
    <mergeCell ref="B1472:D1472"/>
    <mergeCell ref="F1472:I1472"/>
    <mergeCell ref="J1472:L1472"/>
    <mergeCell ref="N1472:AA1472"/>
    <mergeCell ref="AC1472:AD1472"/>
    <mergeCell ref="O1483:AB1483"/>
    <mergeCell ref="B1484:D1484"/>
    <mergeCell ref="F1484:I1484"/>
    <mergeCell ref="J1484:L1484"/>
    <mergeCell ref="N1484:AA1484"/>
    <mergeCell ref="AC1484:AD1484"/>
    <mergeCell ref="O1481:AB1481"/>
    <mergeCell ref="AC1481:AD1481"/>
    <mergeCell ref="B1482:D1482"/>
    <mergeCell ref="F1482:I1482"/>
    <mergeCell ref="J1482:L1482"/>
    <mergeCell ref="N1482:AA1482"/>
    <mergeCell ref="AC1482:AD1482"/>
    <mergeCell ref="B1479:D1479"/>
    <mergeCell ref="F1479:I1479"/>
    <mergeCell ref="J1479:L1479"/>
    <mergeCell ref="N1479:AA1479"/>
    <mergeCell ref="AC1479:AD1479"/>
    <mergeCell ref="O1480:AB1480"/>
    <mergeCell ref="AC1480:AD1480"/>
    <mergeCell ref="O1488:AB1488"/>
    <mergeCell ref="A1490:S1490"/>
    <mergeCell ref="Y1490:Z1490"/>
    <mergeCell ref="AC1490:AD1490"/>
    <mergeCell ref="A1492:O1492"/>
    <mergeCell ref="B1493:D1493"/>
    <mergeCell ref="F1493:I1493"/>
    <mergeCell ref="J1493:L1493"/>
    <mergeCell ref="N1493:AA1493"/>
    <mergeCell ref="AC1493:AD1493"/>
    <mergeCell ref="O1485:AB1485"/>
    <mergeCell ref="AC1485:AD1485"/>
    <mergeCell ref="O1486:AB1486"/>
    <mergeCell ref="AC1486:AD1486"/>
    <mergeCell ref="B1487:D1487"/>
    <mergeCell ref="F1487:I1487"/>
    <mergeCell ref="J1487:L1487"/>
    <mergeCell ref="N1487:AA1487"/>
    <mergeCell ref="AC1487:AD1487"/>
    <mergeCell ref="B1499:D1499"/>
    <mergeCell ref="F1499:I1499"/>
    <mergeCell ref="J1499:L1499"/>
    <mergeCell ref="N1499:AA1499"/>
    <mergeCell ref="AC1499:AD1499"/>
    <mergeCell ref="O1500:AB1500"/>
    <mergeCell ref="O1496:AB1496"/>
    <mergeCell ref="AC1496:AD1496"/>
    <mergeCell ref="O1497:AB1497"/>
    <mergeCell ref="AC1497:AD1497"/>
    <mergeCell ref="O1498:AB1498"/>
    <mergeCell ref="AC1498:AD1498"/>
    <mergeCell ref="B1494:D1494"/>
    <mergeCell ref="F1494:I1494"/>
    <mergeCell ref="J1494:L1494"/>
    <mergeCell ref="N1494:AA1494"/>
    <mergeCell ref="AC1494:AD1494"/>
    <mergeCell ref="O1495:AB1495"/>
    <mergeCell ref="AC1495:AD1495"/>
    <mergeCell ref="O1505:AB1505"/>
    <mergeCell ref="B1506:D1506"/>
    <mergeCell ref="F1506:I1506"/>
    <mergeCell ref="J1506:L1506"/>
    <mergeCell ref="N1506:AA1506"/>
    <mergeCell ref="AC1506:AD1506"/>
    <mergeCell ref="O1503:AB1503"/>
    <mergeCell ref="AC1503:AD1503"/>
    <mergeCell ref="B1504:D1504"/>
    <mergeCell ref="F1504:I1504"/>
    <mergeCell ref="J1504:L1504"/>
    <mergeCell ref="N1504:AA1504"/>
    <mergeCell ref="AC1504:AD1504"/>
    <mergeCell ref="B1501:D1501"/>
    <mergeCell ref="F1501:I1501"/>
    <mergeCell ref="J1501:L1501"/>
    <mergeCell ref="N1501:AA1501"/>
    <mergeCell ref="AC1501:AD1501"/>
    <mergeCell ref="O1502:AB1502"/>
    <mergeCell ref="AC1502:AD1502"/>
    <mergeCell ref="O1513:AB1513"/>
    <mergeCell ref="A1516:M1516"/>
    <mergeCell ref="R1516:AD1516"/>
    <mergeCell ref="C1517:AC1517"/>
    <mergeCell ref="I1519:P1519"/>
    <mergeCell ref="S1519:Y1519"/>
    <mergeCell ref="O1510:AB1510"/>
    <mergeCell ref="AC1510:AD1510"/>
    <mergeCell ref="O1511:AB1511"/>
    <mergeCell ref="AC1511:AD1511"/>
    <mergeCell ref="B1512:D1512"/>
    <mergeCell ref="F1512:I1512"/>
    <mergeCell ref="J1512:L1512"/>
    <mergeCell ref="N1512:AA1512"/>
    <mergeCell ref="AC1512:AD1512"/>
    <mergeCell ref="O1507:AB1507"/>
    <mergeCell ref="AC1507:AD1507"/>
    <mergeCell ref="O1508:AB1508"/>
    <mergeCell ref="AC1508:AD1508"/>
    <mergeCell ref="B1509:D1509"/>
    <mergeCell ref="F1509:I1509"/>
    <mergeCell ref="J1509:L1509"/>
    <mergeCell ref="N1509:AA1509"/>
    <mergeCell ref="AC1509:AD1509"/>
    <mergeCell ref="O1525:AB1525"/>
    <mergeCell ref="AC1525:AD1525"/>
    <mergeCell ref="O1526:AB1526"/>
    <mergeCell ref="AC1526:AD1526"/>
    <mergeCell ref="O1527:AB1527"/>
    <mergeCell ref="AC1527:AD1527"/>
    <mergeCell ref="B1523:D1523"/>
    <mergeCell ref="F1523:I1523"/>
    <mergeCell ref="J1523:L1523"/>
    <mergeCell ref="N1523:AA1523"/>
    <mergeCell ref="AC1523:AD1523"/>
    <mergeCell ref="O1524:AB1524"/>
    <mergeCell ref="AC1524:AD1524"/>
    <mergeCell ref="A1521:O1521"/>
    <mergeCell ref="B1522:D1522"/>
    <mergeCell ref="F1522:I1522"/>
    <mergeCell ref="J1522:L1522"/>
    <mergeCell ref="N1522:AA1522"/>
    <mergeCell ref="AC1522:AD1522"/>
    <mergeCell ref="B1533:D1533"/>
    <mergeCell ref="F1533:I1533"/>
    <mergeCell ref="J1533:L1533"/>
    <mergeCell ref="N1533:AA1533"/>
    <mergeCell ref="AC1533:AD1533"/>
    <mergeCell ref="O1534:AB1534"/>
    <mergeCell ref="B1531:D1531"/>
    <mergeCell ref="F1531:I1531"/>
    <mergeCell ref="J1531:L1531"/>
    <mergeCell ref="N1531:AA1531"/>
    <mergeCell ref="AC1531:AD1531"/>
    <mergeCell ref="O1532:AB1532"/>
    <mergeCell ref="O1528:AB1528"/>
    <mergeCell ref="AC1528:AD1528"/>
    <mergeCell ref="O1529:AB1529"/>
    <mergeCell ref="AC1529:AD1529"/>
    <mergeCell ref="O1530:AB1530"/>
    <mergeCell ref="AC1530:AD1530"/>
    <mergeCell ref="O1540:AB1540"/>
    <mergeCell ref="AC1540:AD1540"/>
    <mergeCell ref="O1541:AB1541"/>
    <mergeCell ref="AC1541:AD1541"/>
    <mergeCell ref="O1542:AB1542"/>
    <mergeCell ref="AC1542:AD1542"/>
    <mergeCell ref="O1537:AB1537"/>
    <mergeCell ref="AC1537:AD1537"/>
    <mergeCell ref="O1538:AB1538"/>
    <mergeCell ref="AC1538:AD1538"/>
    <mergeCell ref="O1539:AB1539"/>
    <mergeCell ref="AC1539:AD1539"/>
    <mergeCell ref="B1535:D1535"/>
    <mergeCell ref="F1535:I1535"/>
    <mergeCell ref="J1535:L1535"/>
    <mergeCell ref="N1535:AA1535"/>
    <mergeCell ref="AC1535:AD1535"/>
    <mergeCell ref="O1536:AB1536"/>
    <mergeCell ref="AC1536:AD1536"/>
    <mergeCell ref="O1549:AB1549"/>
    <mergeCell ref="AC1549:AD1549"/>
    <mergeCell ref="O1550:AB1550"/>
    <mergeCell ref="AC1550:AD1550"/>
    <mergeCell ref="O1551:AB1551"/>
    <mergeCell ref="AC1551:AD1551"/>
    <mergeCell ref="O1546:AB1546"/>
    <mergeCell ref="AC1546:AD1546"/>
    <mergeCell ref="O1547:AB1547"/>
    <mergeCell ref="AC1547:AD1547"/>
    <mergeCell ref="O1548:AB1548"/>
    <mergeCell ref="AC1548:AD1548"/>
    <mergeCell ref="O1543:AB1543"/>
    <mergeCell ref="AC1543:AD1543"/>
    <mergeCell ref="O1544:AB1544"/>
    <mergeCell ref="AC1544:AD1544"/>
    <mergeCell ref="O1545:AB1545"/>
    <mergeCell ref="AC1545:AD1545"/>
    <mergeCell ref="O1558:AB1558"/>
    <mergeCell ref="AC1558:AD1558"/>
    <mergeCell ref="B1559:D1559"/>
    <mergeCell ref="F1559:I1559"/>
    <mergeCell ref="J1559:L1559"/>
    <mergeCell ref="N1559:AA1559"/>
    <mergeCell ref="AC1559:AD1559"/>
    <mergeCell ref="O1555:AB1555"/>
    <mergeCell ref="AC1555:AD1555"/>
    <mergeCell ref="O1556:AB1556"/>
    <mergeCell ref="AC1556:AD1556"/>
    <mergeCell ref="O1557:AB1557"/>
    <mergeCell ref="AC1557:AD1557"/>
    <mergeCell ref="O1552:AB1552"/>
    <mergeCell ref="AC1552:AD1552"/>
    <mergeCell ref="O1553:AB1553"/>
    <mergeCell ref="AC1553:AD1553"/>
    <mergeCell ref="O1554:AB1554"/>
    <mergeCell ref="AC1554:AD1554"/>
    <mergeCell ref="O1565:AB1565"/>
    <mergeCell ref="AC1565:AD1565"/>
    <mergeCell ref="O1566:AB1566"/>
    <mergeCell ref="AC1566:AD1566"/>
    <mergeCell ref="O1567:AB1567"/>
    <mergeCell ref="AC1567:AD1567"/>
    <mergeCell ref="O1563:AB1563"/>
    <mergeCell ref="AC1563:AD1563"/>
    <mergeCell ref="B1564:D1564"/>
    <mergeCell ref="F1564:I1564"/>
    <mergeCell ref="J1564:L1564"/>
    <mergeCell ref="N1564:AA1564"/>
    <mergeCell ref="AC1564:AD1564"/>
    <mergeCell ref="O1560:AB1560"/>
    <mergeCell ref="AC1560:AD1560"/>
    <mergeCell ref="O1561:AB1561"/>
    <mergeCell ref="AC1561:AD1561"/>
    <mergeCell ref="O1562:AB1562"/>
    <mergeCell ref="AC1562:AD1562"/>
    <mergeCell ref="C1575:AC1575"/>
    <mergeCell ref="I1577:P1577"/>
    <mergeCell ref="S1577:Y1577"/>
    <mergeCell ref="A1579:O1579"/>
    <mergeCell ref="B1580:D1580"/>
    <mergeCell ref="F1580:I1580"/>
    <mergeCell ref="J1580:L1580"/>
    <mergeCell ref="N1580:AA1580"/>
    <mergeCell ref="AC1580:AD1580"/>
    <mergeCell ref="O1570:AB1570"/>
    <mergeCell ref="AC1570:AD1570"/>
    <mergeCell ref="O1571:AB1571"/>
    <mergeCell ref="AC1571:AD1571"/>
    <mergeCell ref="A1574:M1574"/>
    <mergeCell ref="R1574:AD1574"/>
    <mergeCell ref="O1568:AB1568"/>
    <mergeCell ref="AC1568:AD1568"/>
    <mergeCell ref="B1569:D1569"/>
    <mergeCell ref="F1569:I1569"/>
    <mergeCell ref="J1569:L1569"/>
    <mergeCell ref="N1569:AA1569"/>
    <mergeCell ref="AC1569:AD1569"/>
    <mergeCell ref="O1586:AB1586"/>
    <mergeCell ref="AC1586:AD1586"/>
    <mergeCell ref="O1587:AB1587"/>
    <mergeCell ref="AC1587:AD1587"/>
    <mergeCell ref="O1588:AB1588"/>
    <mergeCell ref="AC1588:AD1588"/>
    <mergeCell ref="O1583:AB1583"/>
    <mergeCell ref="AC1583:AD1583"/>
    <mergeCell ref="O1584:AB1584"/>
    <mergeCell ref="AC1584:AD1584"/>
    <mergeCell ref="O1585:AB1585"/>
    <mergeCell ref="AC1585:AD1585"/>
    <mergeCell ref="B1581:D1581"/>
    <mergeCell ref="F1581:I1581"/>
    <mergeCell ref="J1581:L1581"/>
    <mergeCell ref="N1581:AA1581"/>
    <mergeCell ref="AC1581:AD1581"/>
    <mergeCell ref="O1582:AB1582"/>
    <mergeCell ref="AC1582:AD1582"/>
    <mergeCell ref="O1593:AB1593"/>
    <mergeCell ref="B1594:D1594"/>
    <mergeCell ref="F1594:I1594"/>
    <mergeCell ref="J1594:L1594"/>
    <mergeCell ref="N1594:AA1594"/>
    <mergeCell ref="AC1594:AD1594"/>
    <mergeCell ref="O1591:AB1591"/>
    <mergeCell ref="B1592:D1592"/>
    <mergeCell ref="F1592:I1592"/>
    <mergeCell ref="J1592:L1592"/>
    <mergeCell ref="N1592:AA1592"/>
    <mergeCell ref="AC1592:AD1592"/>
    <mergeCell ref="O1589:AB1589"/>
    <mergeCell ref="AC1589:AD1589"/>
    <mergeCell ref="B1590:D1590"/>
    <mergeCell ref="F1590:I1590"/>
    <mergeCell ref="J1590:L1590"/>
    <mergeCell ref="N1590:AA1590"/>
    <mergeCell ref="AC1590:AD1590"/>
    <mergeCell ref="O1599:AB1599"/>
    <mergeCell ref="AC1599:AD1599"/>
    <mergeCell ref="O1600:AB1600"/>
    <mergeCell ref="AC1600:AD1600"/>
    <mergeCell ref="O1601:AB1601"/>
    <mergeCell ref="AC1601:AD1601"/>
    <mergeCell ref="O1597:AB1597"/>
    <mergeCell ref="B1598:D1598"/>
    <mergeCell ref="F1598:I1598"/>
    <mergeCell ref="J1598:L1598"/>
    <mergeCell ref="N1598:AA1598"/>
    <mergeCell ref="AC1598:AD1598"/>
    <mergeCell ref="O1595:AB1595"/>
    <mergeCell ref="B1596:D1596"/>
    <mergeCell ref="F1596:I1596"/>
    <mergeCell ref="J1596:L1596"/>
    <mergeCell ref="N1596:AA1596"/>
    <mergeCell ref="AC1596:AD1596"/>
    <mergeCell ref="O1608:AB1608"/>
    <mergeCell ref="AC1608:AD1608"/>
    <mergeCell ref="O1609:AB1609"/>
    <mergeCell ref="AC1609:AD1609"/>
    <mergeCell ref="B1610:D1610"/>
    <mergeCell ref="F1610:I1610"/>
    <mergeCell ref="J1610:L1610"/>
    <mergeCell ref="N1610:AA1610"/>
    <mergeCell ref="AC1610:AD1610"/>
    <mergeCell ref="O1605:AB1605"/>
    <mergeCell ref="AC1605:AD1605"/>
    <mergeCell ref="O1606:AB1606"/>
    <mergeCell ref="AC1606:AD1606"/>
    <mergeCell ref="O1607:AB1607"/>
    <mergeCell ref="AC1607:AD1607"/>
    <mergeCell ref="O1602:AB1602"/>
    <mergeCell ref="AC1602:AD1602"/>
    <mergeCell ref="O1603:AB1603"/>
    <mergeCell ref="AC1603:AD1603"/>
    <mergeCell ref="O1604:AB1604"/>
    <mergeCell ref="AC1604:AD1604"/>
    <mergeCell ref="B1616:D1616"/>
    <mergeCell ref="F1616:I1616"/>
    <mergeCell ref="J1616:L1616"/>
    <mergeCell ref="N1616:AA1616"/>
    <mergeCell ref="AC1616:AD1616"/>
    <mergeCell ref="O1617:AB1617"/>
    <mergeCell ref="AC1617:AD1617"/>
    <mergeCell ref="B1614:D1614"/>
    <mergeCell ref="F1614:I1614"/>
    <mergeCell ref="J1614:L1614"/>
    <mergeCell ref="N1614:AA1614"/>
    <mergeCell ref="AC1614:AD1614"/>
    <mergeCell ref="O1615:AB1615"/>
    <mergeCell ref="O1611:AB1611"/>
    <mergeCell ref="AC1611:AD1611"/>
    <mergeCell ref="O1612:AB1612"/>
    <mergeCell ref="AC1612:AD1612"/>
    <mergeCell ref="O1613:AB1613"/>
    <mergeCell ref="AC1613:AD1613"/>
    <mergeCell ref="O1624:AB1624"/>
    <mergeCell ref="AC1624:AD1624"/>
    <mergeCell ref="O1625:AB1625"/>
    <mergeCell ref="AC1625:AD1625"/>
    <mergeCell ref="O1626:AB1626"/>
    <mergeCell ref="AC1626:AD1626"/>
    <mergeCell ref="O1621:AB1621"/>
    <mergeCell ref="AC1621:AD1621"/>
    <mergeCell ref="O1622:AB1622"/>
    <mergeCell ref="AC1622:AD1622"/>
    <mergeCell ref="B1623:D1623"/>
    <mergeCell ref="F1623:I1623"/>
    <mergeCell ref="J1623:L1623"/>
    <mergeCell ref="N1623:AA1623"/>
    <mergeCell ref="AC1623:AD1623"/>
    <mergeCell ref="O1618:AB1618"/>
    <mergeCell ref="AC1618:AD1618"/>
    <mergeCell ref="O1619:AB1619"/>
    <mergeCell ref="AC1619:AD1619"/>
    <mergeCell ref="O1620:AB1620"/>
    <mergeCell ref="AC1620:AD1620"/>
    <mergeCell ref="O1631:AB1631"/>
    <mergeCell ref="AC1631:AD1631"/>
    <mergeCell ref="A1634:M1634"/>
    <mergeCell ref="R1634:AD1634"/>
    <mergeCell ref="C1635:AC1635"/>
    <mergeCell ref="I1637:P1637"/>
    <mergeCell ref="S1637:Y1637"/>
    <mergeCell ref="B1629:D1629"/>
    <mergeCell ref="F1629:I1629"/>
    <mergeCell ref="J1629:L1629"/>
    <mergeCell ref="N1629:AA1629"/>
    <mergeCell ref="AC1629:AD1629"/>
    <mergeCell ref="O1630:AB1630"/>
    <mergeCell ref="AC1630:AD1630"/>
    <mergeCell ref="B1627:D1627"/>
    <mergeCell ref="F1627:I1627"/>
    <mergeCell ref="J1627:L1627"/>
    <mergeCell ref="N1627:AA1627"/>
    <mergeCell ref="AC1627:AD1627"/>
    <mergeCell ref="O1628:AB1628"/>
    <mergeCell ref="O1643:AB1643"/>
    <mergeCell ref="AC1643:AD1643"/>
    <mergeCell ref="B1644:D1644"/>
    <mergeCell ref="F1644:I1644"/>
    <mergeCell ref="J1644:L1644"/>
    <mergeCell ref="N1644:AA1644"/>
    <mergeCell ref="AC1644:AD1644"/>
    <mergeCell ref="B1641:D1641"/>
    <mergeCell ref="F1641:I1641"/>
    <mergeCell ref="J1641:L1641"/>
    <mergeCell ref="N1641:AA1641"/>
    <mergeCell ref="AC1641:AD1641"/>
    <mergeCell ref="O1642:AB1642"/>
    <mergeCell ref="AC1642:AD1642"/>
    <mergeCell ref="A1639:O1639"/>
    <mergeCell ref="B1640:D1640"/>
    <mergeCell ref="F1640:I1640"/>
    <mergeCell ref="J1640:L1640"/>
    <mergeCell ref="N1640:AA1640"/>
    <mergeCell ref="AC1640:AD1640"/>
    <mergeCell ref="O1649:AB1649"/>
    <mergeCell ref="AC1649:AD1649"/>
    <mergeCell ref="O1650:AB1650"/>
    <mergeCell ref="AC1650:AD1650"/>
    <mergeCell ref="O1651:AB1651"/>
    <mergeCell ref="AC1651:AD1651"/>
    <mergeCell ref="O1647:AB1647"/>
    <mergeCell ref="B1648:D1648"/>
    <mergeCell ref="F1648:I1648"/>
    <mergeCell ref="J1648:L1648"/>
    <mergeCell ref="N1648:AA1648"/>
    <mergeCell ref="AC1648:AD1648"/>
    <mergeCell ref="O1645:AB1645"/>
    <mergeCell ref="B1646:D1646"/>
    <mergeCell ref="F1646:I1646"/>
    <mergeCell ref="J1646:L1646"/>
    <mergeCell ref="N1646:AA1646"/>
    <mergeCell ref="AC1646:AD1646"/>
    <mergeCell ref="O1657:AB1657"/>
    <mergeCell ref="AC1657:AD1657"/>
    <mergeCell ref="O1658:AB1658"/>
    <mergeCell ref="AC1658:AD1658"/>
    <mergeCell ref="B1659:D1659"/>
    <mergeCell ref="F1659:I1659"/>
    <mergeCell ref="J1659:L1659"/>
    <mergeCell ref="N1659:AA1659"/>
    <mergeCell ref="AC1659:AD1659"/>
    <mergeCell ref="O1655:AB1655"/>
    <mergeCell ref="AC1655:AD1655"/>
    <mergeCell ref="B1656:D1656"/>
    <mergeCell ref="F1656:I1656"/>
    <mergeCell ref="J1656:L1656"/>
    <mergeCell ref="N1656:AA1656"/>
    <mergeCell ref="AC1656:AD1656"/>
    <mergeCell ref="O1652:AB1652"/>
    <mergeCell ref="AC1652:AD1652"/>
    <mergeCell ref="O1653:AB1653"/>
    <mergeCell ref="AC1653:AD1653"/>
    <mergeCell ref="O1654:AB1654"/>
    <mergeCell ref="AC1654:AD1654"/>
    <mergeCell ref="B1665:D1665"/>
    <mergeCell ref="F1665:I1665"/>
    <mergeCell ref="J1665:L1665"/>
    <mergeCell ref="N1665:AA1665"/>
    <mergeCell ref="AC1665:AD1665"/>
    <mergeCell ref="O1666:AB1666"/>
    <mergeCell ref="B1663:D1663"/>
    <mergeCell ref="F1663:I1663"/>
    <mergeCell ref="J1663:L1663"/>
    <mergeCell ref="N1663:AA1663"/>
    <mergeCell ref="AC1663:AD1663"/>
    <mergeCell ref="O1664:AB1664"/>
    <mergeCell ref="O1660:AB1660"/>
    <mergeCell ref="AC1660:AD1660"/>
    <mergeCell ref="O1661:AB1661"/>
    <mergeCell ref="AC1661:AD1661"/>
    <mergeCell ref="O1662:AB1662"/>
    <mergeCell ref="AC1662:AD1662"/>
    <mergeCell ref="B1671:D1671"/>
    <mergeCell ref="F1671:I1671"/>
    <mergeCell ref="J1671:L1671"/>
    <mergeCell ref="N1671:AA1671"/>
    <mergeCell ref="AC1671:AD1671"/>
    <mergeCell ref="O1672:AB1672"/>
    <mergeCell ref="B1669:D1669"/>
    <mergeCell ref="F1669:I1669"/>
    <mergeCell ref="J1669:L1669"/>
    <mergeCell ref="N1669:AA1669"/>
    <mergeCell ref="AC1669:AD1669"/>
    <mergeCell ref="O1670:AB1670"/>
    <mergeCell ref="B1667:D1667"/>
    <mergeCell ref="F1667:I1667"/>
    <mergeCell ref="J1667:L1667"/>
    <mergeCell ref="N1667:AA1667"/>
    <mergeCell ref="AC1667:AD1667"/>
    <mergeCell ref="O1668:AB1668"/>
    <mergeCell ref="O1678:AB1678"/>
    <mergeCell ref="AC1678:AD1678"/>
    <mergeCell ref="O1679:AB1679"/>
    <mergeCell ref="AC1679:AD1679"/>
    <mergeCell ref="O1680:AB1680"/>
    <mergeCell ref="AC1680:AD1680"/>
    <mergeCell ref="O1675:AB1675"/>
    <mergeCell ref="AC1675:AD1675"/>
    <mergeCell ref="O1676:AB1676"/>
    <mergeCell ref="AC1676:AD1676"/>
    <mergeCell ref="O1677:AB1677"/>
    <mergeCell ref="AC1677:AD1677"/>
    <mergeCell ref="B1673:D1673"/>
    <mergeCell ref="F1673:I1673"/>
    <mergeCell ref="J1673:L1673"/>
    <mergeCell ref="N1673:AA1673"/>
    <mergeCell ref="AC1673:AD1673"/>
    <mergeCell ref="O1674:AB1674"/>
    <mergeCell ref="AC1674:AD1674"/>
    <mergeCell ref="O1687:AB1687"/>
    <mergeCell ref="AC1687:AD1687"/>
    <mergeCell ref="O1688:AB1688"/>
    <mergeCell ref="AC1688:AD1688"/>
    <mergeCell ref="O1689:AB1689"/>
    <mergeCell ref="AC1689:AD1689"/>
    <mergeCell ref="O1684:AB1684"/>
    <mergeCell ref="AC1684:AD1684"/>
    <mergeCell ref="O1685:AB1685"/>
    <mergeCell ref="AC1685:AD1685"/>
    <mergeCell ref="O1686:AB1686"/>
    <mergeCell ref="AC1686:AD1686"/>
    <mergeCell ref="O1681:AB1681"/>
    <mergeCell ref="AC1681:AD1681"/>
    <mergeCell ref="O1682:AB1682"/>
    <mergeCell ref="AC1682:AD1682"/>
    <mergeCell ref="O1683:AB1683"/>
    <mergeCell ref="AC1683:AD1683"/>
    <mergeCell ref="A1700:O1700"/>
    <mergeCell ref="B1701:D1701"/>
    <mergeCell ref="F1701:I1701"/>
    <mergeCell ref="J1701:L1701"/>
    <mergeCell ref="N1701:AA1701"/>
    <mergeCell ref="AC1701:AD1701"/>
    <mergeCell ref="O1692:AB1692"/>
    <mergeCell ref="AC1692:AD1692"/>
    <mergeCell ref="A1695:M1695"/>
    <mergeCell ref="R1695:AD1695"/>
    <mergeCell ref="C1696:AC1696"/>
    <mergeCell ref="I1698:P1698"/>
    <mergeCell ref="S1698:Y1698"/>
    <mergeCell ref="B1690:D1690"/>
    <mergeCell ref="F1690:I1690"/>
    <mergeCell ref="J1690:L1690"/>
    <mergeCell ref="N1690:AA1690"/>
    <mergeCell ref="AC1690:AD1690"/>
    <mergeCell ref="O1691:AB1691"/>
    <mergeCell ref="AC1691:AD1691"/>
    <mergeCell ref="O1706:AB1706"/>
    <mergeCell ref="AC1706:AD1706"/>
    <mergeCell ref="B1707:D1707"/>
    <mergeCell ref="F1707:I1707"/>
    <mergeCell ref="J1707:L1707"/>
    <mergeCell ref="N1707:AA1707"/>
    <mergeCell ref="AC1707:AD1707"/>
    <mergeCell ref="B1704:D1704"/>
    <mergeCell ref="F1704:I1704"/>
    <mergeCell ref="J1704:L1704"/>
    <mergeCell ref="N1704:AA1704"/>
    <mergeCell ref="AC1704:AD1704"/>
    <mergeCell ref="O1705:AB1705"/>
    <mergeCell ref="AC1705:AD1705"/>
    <mergeCell ref="B1702:D1702"/>
    <mergeCell ref="F1702:I1702"/>
    <mergeCell ref="J1702:L1702"/>
    <mergeCell ref="N1702:AA1702"/>
    <mergeCell ref="AC1702:AD1702"/>
    <mergeCell ref="O1703:AB1703"/>
    <mergeCell ref="O1713:AB1713"/>
    <mergeCell ref="AC1713:AD1713"/>
    <mergeCell ref="B1714:D1714"/>
    <mergeCell ref="F1714:I1714"/>
    <mergeCell ref="J1714:L1714"/>
    <mergeCell ref="N1714:AA1714"/>
    <mergeCell ref="AC1714:AD1714"/>
    <mergeCell ref="O1710:AB1710"/>
    <mergeCell ref="AC1710:AD1710"/>
    <mergeCell ref="O1711:AB1711"/>
    <mergeCell ref="AC1711:AD1711"/>
    <mergeCell ref="O1712:AB1712"/>
    <mergeCell ref="AC1712:AD1712"/>
    <mergeCell ref="O1708:AB1708"/>
    <mergeCell ref="B1709:D1709"/>
    <mergeCell ref="F1709:I1709"/>
    <mergeCell ref="J1709:L1709"/>
    <mergeCell ref="N1709:AA1709"/>
    <mergeCell ref="AC1709:AD1709"/>
    <mergeCell ref="O1721:AB1721"/>
    <mergeCell ref="AC1721:AD1721"/>
    <mergeCell ref="A1723:S1723"/>
    <mergeCell ref="Y1723:Z1723"/>
    <mergeCell ref="AC1723:AD1723"/>
    <mergeCell ref="A1725:O1725"/>
    <mergeCell ref="O1718:AB1718"/>
    <mergeCell ref="AC1718:AD1718"/>
    <mergeCell ref="O1719:AB1719"/>
    <mergeCell ref="AC1719:AD1719"/>
    <mergeCell ref="O1720:AB1720"/>
    <mergeCell ref="AC1720:AD1720"/>
    <mergeCell ref="O1715:AB1715"/>
    <mergeCell ref="AC1715:AD1715"/>
    <mergeCell ref="O1716:AB1716"/>
    <mergeCell ref="AC1716:AD1716"/>
    <mergeCell ref="O1717:AB1717"/>
    <mergeCell ref="AC1717:AD1717"/>
    <mergeCell ref="B1731:D1731"/>
    <mergeCell ref="F1731:I1731"/>
    <mergeCell ref="J1731:L1731"/>
    <mergeCell ref="N1731:AA1731"/>
    <mergeCell ref="AC1731:AD1731"/>
    <mergeCell ref="O1732:AB1732"/>
    <mergeCell ref="AC1732:AD1732"/>
    <mergeCell ref="O1728:AB1728"/>
    <mergeCell ref="AC1728:AD1728"/>
    <mergeCell ref="O1729:AB1729"/>
    <mergeCell ref="AC1729:AD1729"/>
    <mergeCell ref="O1730:AB1730"/>
    <mergeCell ref="AC1730:AD1730"/>
    <mergeCell ref="B1726:D1726"/>
    <mergeCell ref="F1726:I1726"/>
    <mergeCell ref="J1726:L1726"/>
    <mergeCell ref="N1726:AA1726"/>
    <mergeCell ref="AC1726:AD1726"/>
    <mergeCell ref="B1727:D1727"/>
    <mergeCell ref="F1727:I1727"/>
    <mergeCell ref="J1727:L1727"/>
    <mergeCell ref="N1727:AA1727"/>
    <mergeCell ref="AC1727:AD1727"/>
    <mergeCell ref="O1739:AB1739"/>
    <mergeCell ref="AC1739:AD1739"/>
    <mergeCell ref="O1740:AB1740"/>
    <mergeCell ref="AC1740:AD1740"/>
    <mergeCell ref="O1741:AB1741"/>
    <mergeCell ref="AC1741:AD1741"/>
    <mergeCell ref="O1736:AB1736"/>
    <mergeCell ref="AC1736:AD1736"/>
    <mergeCell ref="O1737:AB1737"/>
    <mergeCell ref="AC1737:AD1737"/>
    <mergeCell ref="O1738:AB1738"/>
    <mergeCell ref="AC1738:AD1738"/>
    <mergeCell ref="O1733:AB1733"/>
    <mergeCell ref="AC1733:AD1733"/>
    <mergeCell ref="O1734:AB1734"/>
    <mergeCell ref="AC1734:AD1734"/>
    <mergeCell ref="O1735:AB1735"/>
    <mergeCell ref="AC1735:AD1735"/>
    <mergeCell ref="O1748:AB1748"/>
    <mergeCell ref="AC1748:AD1748"/>
    <mergeCell ref="O1749:AB1749"/>
    <mergeCell ref="AC1749:AD1749"/>
    <mergeCell ref="A1751:S1751"/>
    <mergeCell ref="Y1751:Z1751"/>
    <mergeCell ref="AC1751:AD1751"/>
    <mergeCell ref="O1745:AB1745"/>
    <mergeCell ref="AC1745:AD1745"/>
    <mergeCell ref="O1746:AB1746"/>
    <mergeCell ref="AC1746:AD1746"/>
    <mergeCell ref="O1747:AB1747"/>
    <mergeCell ref="AC1747:AD1747"/>
    <mergeCell ref="O1742:AB1742"/>
    <mergeCell ref="AC1742:AD1742"/>
    <mergeCell ref="O1743:AB1743"/>
    <mergeCell ref="AC1743:AD1743"/>
    <mergeCell ref="O1744:AB1744"/>
    <mergeCell ref="AC1744:AD1744"/>
    <mergeCell ref="B1763:D1763"/>
    <mergeCell ref="F1763:I1763"/>
    <mergeCell ref="J1763:L1763"/>
    <mergeCell ref="N1763:AA1763"/>
    <mergeCell ref="AC1763:AD1763"/>
    <mergeCell ref="B1764:D1764"/>
    <mergeCell ref="F1764:I1764"/>
    <mergeCell ref="J1764:L1764"/>
    <mergeCell ref="N1764:AA1764"/>
    <mergeCell ref="AC1764:AD1764"/>
    <mergeCell ref="A1757:M1757"/>
    <mergeCell ref="R1757:AD1757"/>
    <mergeCell ref="C1758:AC1758"/>
    <mergeCell ref="I1760:P1760"/>
    <mergeCell ref="S1760:Y1760"/>
    <mergeCell ref="A1762:O1762"/>
    <mergeCell ref="A1753:O1753"/>
    <mergeCell ref="B1754:D1754"/>
    <mergeCell ref="F1754:I1754"/>
    <mergeCell ref="J1754:L1754"/>
    <mergeCell ref="N1754:AA1754"/>
    <mergeCell ref="AC1754:AD1754"/>
    <mergeCell ref="A1773:O1773"/>
    <mergeCell ref="B1774:D1774"/>
    <mergeCell ref="F1774:I1774"/>
    <mergeCell ref="J1774:L1774"/>
    <mergeCell ref="N1774:AA1774"/>
    <mergeCell ref="AC1774:AD1774"/>
    <mergeCell ref="O1768:AB1768"/>
    <mergeCell ref="AC1768:AD1768"/>
    <mergeCell ref="O1769:AB1769"/>
    <mergeCell ref="AC1769:AD1769"/>
    <mergeCell ref="A1771:S1771"/>
    <mergeCell ref="Y1771:Z1771"/>
    <mergeCell ref="AC1771:AD1771"/>
    <mergeCell ref="O1765:AB1765"/>
    <mergeCell ref="AC1765:AD1765"/>
    <mergeCell ref="O1766:AB1766"/>
    <mergeCell ref="AC1766:AD1766"/>
    <mergeCell ref="O1767:AB1767"/>
    <mergeCell ref="AC1767:AD1767"/>
    <mergeCell ref="B1779:D1779"/>
    <mergeCell ref="F1779:I1779"/>
    <mergeCell ref="J1779:L1779"/>
    <mergeCell ref="N1779:AA1779"/>
    <mergeCell ref="AC1779:AD1779"/>
    <mergeCell ref="O1780:AB1780"/>
    <mergeCell ref="B1777:D1777"/>
    <mergeCell ref="F1777:I1777"/>
    <mergeCell ref="J1777:L1777"/>
    <mergeCell ref="N1777:AA1777"/>
    <mergeCell ref="AC1777:AD1777"/>
    <mergeCell ref="O1778:AB1778"/>
    <mergeCell ref="B1775:D1775"/>
    <mergeCell ref="F1775:I1775"/>
    <mergeCell ref="J1775:L1775"/>
    <mergeCell ref="N1775:AA1775"/>
    <mergeCell ref="AC1775:AD1775"/>
    <mergeCell ref="O1776:AB1776"/>
    <mergeCell ref="B1785:D1785"/>
    <mergeCell ref="F1785:I1785"/>
    <mergeCell ref="J1785:L1785"/>
    <mergeCell ref="N1785:AA1785"/>
    <mergeCell ref="AC1785:AD1785"/>
    <mergeCell ref="O1786:AB1786"/>
    <mergeCell ref="AC1786:AD1786"/>
    <mergeCell ref="B1783:D1783"/>
    <mergeCell ref="F1783:I1783"/>
    <mergeCell ref="J1783:L1783"/>
    <mergeCell ref="N1783:AA1783"/>
    <mergeCell ref="AC1783:AD1783"/>
    <mergeCell ref="O1784:AB1784"/>
    <mergeCell ref="B1781:D1781"/>
    <mergeCell ref="F1781:I1781"/>
    <mergeCell ref="J1781:L1781"/>
    <mergeCell ref="N1781:AA1781"/>
    <mergeCell ref="AC1781:AD1781"/>
    <mergeCell ref="O1782:AB1782"/>
    <mergeCell ref="O1792:AB1792"/>
    <mergeCell ref="AC1792:AD1792"/>
    <mergeCell ref="O1793:AB1793"/>
    <mergeCell ref="AC1793:AD1793"/>
    <mergeCell ref="B1794:D1794"/>
    <mergeCell ref="F1794:I1794"/>
    <mergeCell ref="J1794:L1794"/>
    <mergeCell ref="N1794:AA1794"/>
    <mergeCell ref="AC1794:AD1794"/>
    <mergeCell ref="O1790:AB1790"/>
    <mergeCell ref="B1791:D1791"/>
    <mergeCell ref="F1791:I1791"/>
    <mergeCell ref="J1791:L1791"/>
    <mergeCell ref="N1791:AA1791"/>
    <mergeCell ref="AC1791:AD1791"/>
    <mergeCell ref="O1787:AB1787"/>
    <mergeCell ref="AC1787:AD1787"/>
    <mergeCell ref="O1788:AB1788"/>
    <mergeCell ref="AC1788:AD1788"/>
    <mergeCell ref="B1789:D1789"/>
    <mergeCell ref="F1789:I1789"/>
    <mergeCell ref="J1789:L1789"/>
    <mergeCell ref="N1789:AA1789"/>
    <mergeCell ref="AC1789:AD1789"/>
    <mergeCell ref="O1799:AB1799"/>
    <mergeCell ref="AC1799:AD1799"/>
    <mergeCell ref="O1800:AB1800"/>
    <mergeCell ref="AC1800:AD1800"/>
    <mergeCell ref="B1801:D1801"/>
    <mergeCell ref="F1801:I1801"/>
    <mergeCell ref="J1801:L1801"/>
    <mergeCell ref="N1801:AA1801"/>
    <mergeCell ref="AC1801:AD1801"/>
    <mergeCell ref="O1797:AB1797"/>
    <mergeCell ref="B1798:D1798"/>
    <mergeCell ref="F1798:I1798"/>
    <mergeCell ref="J1798:L1798"/>
    <mergeCell ref="N1798:AA1798"/>
    <mergeCell ref="AC1798:AD1798"/>
    <mergeCell ref="O1795:AB1795"/>
    <mergeCell ref="B1796:D1796"/>
    <mergeCell ref="F1796:I1796"/>
    <mergeCell ref="J1796:L1796"/>
    <mergeCell ref="N1796:AA1796"/>
    <mergeCell ref="AC1796:AD1796"/>
    <mergeCell ref="O1806:AB1806"/>
    <mergeCell ref="B1807:D1807"/>
    <mergeCell ref="F1807:I1807"/>
    <mergeCell ref="J1807:L1807"/>
    <mergeCell ref="N1807:AA1807"/>
    <mergeCell ref="AC1807:AD1807"/>
    <mergeCell ref="O1804:AB1804"/>
    <mergeCell ref="B1805:D1805"/>
    <mergeCell ref="F1805:I1805"/>
    <mergeCell ref="J1805:L1805"/>
    <mergeCell ref="N1805:AA1805"/>
    <mergeCell ref="AC1805:AD1805"/>
    <mergeCell ref="O1802:AB1802"/>
    <mergeCell ref="B1803:D1803"/>
    <mergeCell ref="F1803:I1803"/>
    <mergeCell ref="J1803:L1803"/>
    <mergeCell ref="N1803:AA1803"/>
    <mergeCell ref="AC1803:AD1803"/>
    <mergeCell ref="O1812:AB1812"/>
    <mergeCell ref="B1813:D1813"/>
    <mergeCell ref="F1813:I1813"/>
    <mergeCell ref="J1813:L1813"/>
    <mergeCell ref="N1813:AA1813"/>
    <mergeCell ref="AC1813:AD1813"/>
    <mergeCell ref="O1810:AB1810"/>
    <mergeCell ref="B1811:D1811"/>
    <mergeCell ref="F1811:I1811"/>
    <mergeCell ref="J1811:L1811"/>
    <mergeCell ref="N1811:AA1811"/>
    <mergeCell ref="AC1811:AD1811"/>
    <mergeCell ref="O1808:AB1808"/>
    <mergeCell ref="B1809:D1809"/>
    <mergeCell ref="F1809:I1809"/>
    <mergeCell ref="J1809:L1809"/>
    <mergeCell ref="N1809:AA1809"/>
    <mergeCell ref="AC1809:AD1809"/>
    <mergeCell ref="A1824:O1824"/>
    <mergeCell ref="B1825:D1825"/>
    <mergeCell ref="F1825:I1825"/>
    <mergeCell ref="J1825:L1825"/>
    <mergeCell ref="N1825:AA1825"/>
    <mergeCell ref="AC1825:AD1825"/>
    <mergeCell ref="O1816:AB1816"/>
    <mergeCell ref="A1819:M1819"/>
    <mergeCell ref="R1819:AD1819"/>
    <mergeCell ref="C1820:AC1820"/>
    <mergeCell ref="I1822:P1822"/>
    <mergeCell ref="S1822:Y1822"/>
    <mergeCell ref="O1814:AB1814"/>
    <mergeCell ref="B1815:D1815"/>
    <mergeCell ref="F1815:I1815"/>
    <mergeCell ref="J1815:L1815"/>
    <mergeCell ref="N1815:AA1815"/>
    <mergeCell ref="AC1815:AD1815"/>
    <mergeCell ref="B1830:D1830"/>
    <mergeCell ref="F1830:I1830"/>
    <mergeCell ref="J1830:L1830"/>
    <mergeCell ref="N1830:AA1830"/>
    <mergeCell ref="AC1830:AD1830"/>
    <mergeCell ref="O1831:AB1831"/>
    <mergeCell ref="B1828:D1828"/>
    <mergeCell ref="F1828:I1828"/>
    <mergeCell ref="J1828:L1828"/>
    <mergeCell ref="N1828:AA1828"/>
    <mergeCell ref="AC1828:AD1828"/>
    <mergeCell ref="O1829:AB1829"/>
    <mergeCell ref="B1826:D1826"/>
    <mergeCell ref="F1826:I1826"/>
    <mergeCell ref="J1826:L1826"/>
    <mergeCell ref="N1826:AA1826"/>
    <mergeCell ref="AC1826:AD1826"/>
    <mergeCell ref="O1827:AB1827"/>
    <mergeCell ref="A1837:S1837"/>
    <mergeCell ref="Y1837:Z1837"/>
    <mergeCell ref="AC1837:AD1837"/>
    <mergeCell ref="A1839:O1839"/>
    <mergeCell ref="B1840:D1840"/>
    <mergeCell ref="F1840:I1840"/>
    <mergeCell ref="J1840:L1840"/>
    <mergeCell ref="N1840:AA1840"/>
    <mergeCell ref="AC1840:AD1840"/>
    <mergeCell ref="B1834:D1834"/>
    <mergeCell ref="F1834:I1834"/>
    <mergeCell ref="J1834:L1834"/>
    <mergeCell ref="N1834:AA1834"/>
    <mergeCell ref="AC1834:AD1834"/>
    <mergeCell ref="O1835:AB1835"/>
    <mergeCell ref="B1832:D1832"/>
    <mergeCell ref="F1832:I1832"/>
    <mergeCell ref="J1832:L1832"/>
    <mergeCell ref="N1832:AA1832"/>
    <mergeCell ref="AC1832:AD1832"/>
    <mergeCell ref="O1833:AB1833"/>
    <mergeCell ref="O1845:AB1845"/>
    <mergeCell ref="AC1845:AD1845"/>
    <mergeCell ref="O1846:AB1846"/>
    <mergeCell ref="AC1846:AD1846"/>
    <mergeCell ref="A1848:S1848"/>
    <mergeCell ref="Y1848:Z1848"/>
    <mergeCell ref="AC1848:AD1848"/>
    <mergeCell ref="O1843:AB1843"/>
    <mergeCell ref="AC1843:AD1843"/>
    <mergeCell ref="B1844:D1844"/>
    <mergeCell ref="F1844:I1844"/>
    <mergeCell ref="J1844:L1844"/>
    <mergeCell ref="N1844:AA1844"/>
    <mergeCell ref="AC1844:AD1844"/>
    <mergeCell ref="B1841:D1841"/>
    <mergeCell ref="F1841:I1841"/>
    <mergeCell ref="J1841:L1841"/>
    <mergeCell ref="N1841:AA1841"/>
    <mergeCell ref="AC1841:AD1841"/>
    <mergeCell ref="O1842:AB1842"/>
    <mergeCell ref="AC1842:AD1842"/>
    <mergeCell ref="B1854:D1854"/>
    <mergeCell ref="F1854:I1854"/>
    <mergeCell ref="J1854:L1854"/>
    <mergeCell ref="N1854:AA1854"/>
    <mergeCell ref="AC1854:AD1854"/>
    <mergeCell ref="O1855:AB1855"/>
    <mergeCell ref="AC1855:AD1855"/>
    <mergeCell ref="B1852:D1852"/>
    <mergeCell ref="F1852:I1852"/>
    <mergeCell ref="J1852:L1852"/>
    <mergeCell ref="N1852:AA1852"/>
    <mergeCell ref="AC1852:AD1852"/>
    <mergeCell ref="O1853:AB1853"/>
    <mergeCell ref="A1850:O1850"/>
    <mergeCell ref="B1851:D1851"/>
    <mergeCell ref="F1851:I1851"/>
    <mergeCell ref="J1851:L1851"/>
    <mergeCell ref="N1851:AA1851"/>
    <mergeCell ref="AC1851:AD1851"/>
    <mergeCell ref="A1863:O1863"/>
    <mergeCell ref="B1864:D1864"/>
    <mergeCell ref="F1864:I1864"/>
    <mergeCell ref="J1864:L1864"/>
    <mergeCell ref="N1864:AA1864"/>
    <mergeCell ref="AC1864:AD1864"/>
    <mergeCell ref="O1858:AB1858"/>
    <mergeCell ref="AC1858:AD1858"/>
    <mergeCell ref="O1859:AB1859"/>
    <mergeCell ref="AC1859:AD1859"/>
    <mergeCell ref="A1861:S1861"/>
    <mergeCell ref="Y1861:Z1861"/>
    <mergeCell ref="AC1861:AD1861"/>
    <mergeCell ref="O1856:AB1856"/>
    <mergeCell ref="AC1856:AD1856"/>
    <mergeCell ref="B1857:D1857"/>
    <mergeCell ref="F1857:I1857"/>
    <mergeCell ref="J1857:L1857"/>
    <mergeCell ref="N1857:AA1857"/>
    <mergeCell ref="AC1857:AD1857"/>
    <mergeCell ref="B1869:D1869"/>
    <mergeCell ref="F1869:I1869"/>
    <mergeCell ref="J1869:L1869"/>
    <mergeCell ref="N1869:AA1869"/>
    <mergeCell ref="AC1869:AD1869"/>
    <mergeCell ref="O1870:AB1870"/>
    <mergeCell ref="AC1870:AD1870"/>
    <mergeCell ref="B1867:D1867"/>
    <mergeCell ref="F1867:I1867"/>
    <mergeCell ref="J1867:L1867"/>
    <mergeCell ref="N1867:AA1867"/>
    <mergeCell ref="AC1867:AD1867"/>
    <mergeCell ref="O1868:AB1868"/>
    <mergeCell ref="B1865:D1865"/>
    <mergeCell ref="F1865:I1865"/>
    <mergeCell ref="J1865:L1865"/>
    <mergeCell ref="N1865:AA1865"/>
    <mergeCell ref="AC1865:AD1865"/>
    <mergeCell ref="O1866:AB1866"/>
    <mergeCell ref="A1879:O1879"/>
    <mergeCell ref="B1880:D1880"/>
    <mergeCell ref="F1880:I1880"/>
    <mergeCell ref="J1880:L1880"/>
    <mergeCell ref="N1880:AA1880"/>
    <mergeCell ref="AC1880:AD1880"/>
    <mergeCell ref="O1874:AB1874"/>
    <mergeCell ref="AC1874:AD1874"/>
    <mergeCell ref="O1875:AB1875"/>
    <mergeCell ref="AC1875:AD1875"/>
    <mergeCell ref="A1877:S1877"/>
    <mergeCell ref="Y1877:Z1877"/>
    <mergeCell ref="AC1877:AD1877"/>
    <mergeCell ref="O1871:AB1871"/>
    <mergeCell ref="AC1871:AD1871"/>
    <mergeCell ref="O1872:AB1872"/>
    <mergeCell ref="AC1872:AD1872"/>
    <mergeCell ref="O1873:AB1873"/>
    <mergeCell ref="AC1873:AD1873"/>
    <mergeCell ref="O1891:AB1891"/>
    <mergeCell ref="B1892:D1892"/>
    <mergeCell ref="F1892:I1892"/>
    <mergeCell ref="J1892:L1892"/>
    <mergeCell ref="N1892:AA1892"/>
    <mergeCell ref="AC1892:AD1892"/>
    <mergeCell ref="B1889:D1889"/>
    <mergeCell ref="F1889:I1889"/>
    <mergeCell ref="J1889:L1889"/>
    <mergeCell ref="N1889:AA1889"/>
    <mergeCell ref="AC1889:AD1889"/>
    <mergeCell ref="B1890:D1890"/>
    <mergeCell ref="F1890:I1890"/>
    <mergeCell ref="J1890:L1890"/>
    <mergeCell ref="N1890:AA1890"/>
    <mergeCell ref="AC1890:AD1890"/>
    <mergeCell ref="A1883:M1883"/>
    <mergeCell ref="R1883:AD1883"/>
    <mergeCell ref="C1884:AC1884"/>
    <mergeCell ref="I1886:P1886"/>
    <mergeCell ref="S1886:Y1886"/>
    <mergeCell ref="A1888:O1888"/>
    <mergeCell ref="O1901:AB1901"/>
    <mergeCell ref="AC1901:AD1901"/>
    <mergeCell ref="B1902:D1902"/>
    <mergeCell ref="F1902:I1902"/>
    <mergeCell ref="J1902:L1902"/>
    <mergeCell ref="N1902:AA1902"/>
    <mergeCell ref="AC1902:AD1902"/>
    <mergeCell ref="B1899:D1899"/>
    <mergeCell ref="F1899:I1899"/>
    <mergeCell ref="J1899:L1899"/>
    <mergeCell ref="N1899:AA1899"/>
    <mergeCell ref="AC1899:AD1899"/>
    <mergeCell ref="O1900:AB1900"/>
    <mergeCell ref="AC1900:AD1900"/>
    <mergeCell ref="O1893:AB1893"/>
    <mergeCell ref="A1895:S1895"/>
    <mergeCell ref="Y1895:Z1895"/>
    <mergeCell ref="AC1895:AD1895"/>
    <mergeCell ref="A1897:O1897"/>
    <mergeCell ref="B1898:D1898"/>
    <mergeCell ref="F1898:I1898"/>
    <mergeCell ref="J1898:L1898"/>
    <mergeCell ref="N1898:AA1898"/>
    <mergeCell ref="AC1898:AD1898"/>
    <mergeCell ref="B1911:D1911"/>
    <mergeCell ref="F1911:I1911"/>
    <mergeCell ref="J1911:L1911"/>
    <mergeCell ref="N1911:AA1911"/>
    <mergeCell ref="AC1911:AD1911"/>
    <mergeCell ref="O1912:AB1912"/>
    <mergeCell ref="O1905:AB1905"/>
    <mergeCell ref="A1907:S1907"/>
    <mergeCell ref="Y1907:Z1907"/>
    <mergeCell ref="AC1907:AD1907"/>
    <mergeCell ref="A1909:O1909"/>
    <mergeCell ref="B1910:D1910"/>
    <mergeCell ref="F1910:I1910"/>
    <mergeCell ref="J1910:L1910"/>
    <mergeCell ref="N1910:AA1910"/>
    <mergeCell ref="AC1910:AD1910"/>
    <mergeCell ref="O1903:AB1903"/>
    <mergeCell ref="B1904:D1904"/>
    <mergeCell ref="F1904:I1904"/>
    <mergeCell ref="J1904:L1904"/>
    <mergeCell ref="N1904:AA1904"/>
    <mergeCell ref="AC1904:AD1904"/>
    <mergeCell ref="O1918:AB1918"/>
    <mergeCell ref="AC1918:AD1918"/>
    <mergeCell ref="O1919:AB1919"/>
    <mergeCell ref="AC1919:AD1919"/>
    <mergeCell ref="O1920:AB1920"/>
    <mergeCell ref="AC1920:AD1920"/>
    <mergeCell ref="O1915:AB1915"/>
    <mergeCell ref="AC1915:AD1915"/>
    <mergeCell ref="O1916:AB1916"/>
    <mergeCell ref="AC1916:AD1916"/>
    <mergeCell ref="O1917:AB1917"/>
    <mergeCell ref="AC1917:AD1917"/>
    <mergeCell ref="B1913:D1913"/>
    <mergeCell ref="F1913:I1913"/>
    <mergeCell ref="J1913:L1913"/>
    <mergeCell ref="N1913:AA1913"/>
    <mergeCell ref="AC1913:AD1913"/>
    <mergeCell ref="O1914:AB1914"/>
    <mergeCell ref="AC1914:AD1914"/>
    <mergeCell ref="O1927:AB1927"/>
    <mergeCell ref="AC1927:AD1927"/>
    <mergeCell ref="O1928:AB1928"/>
    <mergeCell ref="AC1928:AD1928"/>
    <mergeCell ref="O1929:AB1929"/>
    <mergeCell ref="AC1929:AD1929"/>
    <mergeCell ref="O1924:AB1924"/>
    <mergeCell ref="AC1924:AD1924"/>
    <mergeCell ref="O1925:AB1925"/>
    <mergeCell ref="AC1925:AD1925"/>
    <mergeCell ref="O1926:AB1926"/>
    <mergeCell ref="AC1926:AD1926"/>
    <mergeCell ref="O1921:AB1921"/>
    <mergeCell ref="AC1921:AD1921"/>
    <mergeCell ref="O1922:AB1922"/>
    <mergeCell ref="AC1922:AD1922"/>
    <mergeCell ref="O1923:AB1923"/>
    <mergeCell ref="AC1923:AD1923"/>
    <mergeCell ref="B1934:D1934"/>
    <mergeCell ref="F1934:I1934"/>
    <mergeCell ref="J1934:L1934"/>
    <mergeCell ref="N1934:AA1934"/>
    <mergeCell ref="AC1934:AD1934"/>
    <mergeCell ref="O1935:AB1935"/>
    <mergeCell ref="AC1935:AD1935"/>
    <mergeCell ref="B1932:D1932"/>
    <mergeCell ref="F1932:I1932"/>
    <mergeCell ref="J1932:L1932"/>
    <mergeCell ref="N1932:AA1932"/>
    <mergeCell ref="AC1932:AD1932"/>
    <mergeCell ref="O1933:AB1933"/>
    <mergeCell ref="B1930:D1930"/>
    <mergeCell ref="F1930:I1930"/>
    <mergeCell ref="J1930:L1930"/>
    <mergeCell ref="N1930:AA1930"/>
    <mergeCell ref="AC1930:AD1930"/>
    <mergeCell ref="O1931:AB1931"/>
    <mergeCell ref="O1941:AB1941"/>
    <mergeCell ref="AC1941:AD1941"/>
    <mergeCell ref="B1942:D1942"/>
    <mergeCell ref="F1942:I1942"/>
    <mergeCell ref="J1942:L1942"/>
    <mergeCell ref="N1942:AA1942"/>
    <mergeCell ref="AC1942:AD1942"/>
    <mergeCell ref="B1939:D1939"/>
    <mergeCell ref="F1939:I1939"/>
    <mergeCell ref="J1939:L1939"/>
    <mergeCell ref="N1939:AA1939"/>
    <mergeCell ref="AC1939:AD1939"/>
    <mergeCell ref="O1940:AB1940"/>
    <mergeCell ref="AC1940:AD1940"/>
    <mergeCell ref="O1936:AB1936"/>
    <mergeCell ref="AC1936:AD1936"/>
    <mergeCell ref="O1937:AB1937"/>
    <mergeCell ref="AC1937:AD1937"/>
    <mergeCell ref="O1938:AB1938"/>
    <mergeCell ref="AC1938:AD1938"/>
    <mergeCell ref="B1953:D1953"/>
    <mergeCell ref="F1953:I1953"/>
    <mergeCell ref="J1953:L1953"/>
    <mergeCell ref="N1953:AA1953"/>
    <mergeCell ref="AC1953:AD1953"/>
    <mergeCell ref="O1954:AB1954"/>
    <mergeCell ref="AC1954:AD1954"/>
    <mergeCell ref="A1951:O1951"/>
    <mergeCell ref="B1952:D1952"/>
    <mergeCell ref="F1952:I1952"/>
    <mergeCell ref="J1952:L1952"/>
    <mergeCell ref="N1952:AA1952"/>
    <mergeCell ref="AC1952:AD1952"/>
    <mergeCell ref="O1943:AB1943"/>
    <mergeCell ref="A1946:M1946"/>
    <mergeCell ref="R1946:AD1946"/>
    <mergeCell ref="C1947:AC1947"/>
    <mergeCell ref="I1949:P1949"/>
    <mergeCell ref="S1949:Y1949"/>
    <mergeCell ref="O1959:AB1959"/>
    <mergeCell ref="AC1959:AD1959"/>
    <mergeCell ref="O1960:AB1960"/>
    <mergeCell ref="AC1960:AD1960"/>
    <mergeCell ref="B1961:D1961"/>
    <mergeCell ref="F1961:I1961"/>
    <mergeCell ref="J1961:L1961"/>
    <mergeCell ref="N1961:AA1961"/>
    <mergeCell ref="AC1961:AD1961"/>
    <mergeCell ref="O1957:AB1957"/>
    <mergeCell ref="B1958:D1958"/>
    <mergeCell ref="F1958:I1958"/>
    <mergeCell ref="J1958:L1958"/>
    <mergeCell ref="N1958:AA1958"/>
    <mergeCell ref="AC1958:AD1958"/>
    <mergeCell ref="O1955:AB1955"/>
    <mergeCell ref="AC1955:AD1955"/>
    <mergeCell ref="B1956:D1956"/>
    <mergeCell ref="F1956:I1956"/>
    <mergeCell ref="J1956:L1956"/>
    <mergeCell ref="N1956:AA1956"/>
    <mergeCell ref="AC1956:AD1956"/>
    <mergeCell ref="A1970:O1970"/>
    <mergeCell ref="B1971:D1971"/>
    <mergeCell ref="F1971:I1971"/>
    <mergeCell ref="J1971:L1971"/>
    <mergeCell ref="N1971:AA1971"/>
    <mergeCell ref="AC1971:AD1971"/>
    <mergeCell ref="O1965:AB1965"/>
    <mergeCell ref="AC1965:AD1965"/>
    <mergeCell ref="O1966:AB1966"/>
    <mergeCell ref="AC1966:AD1966"/>
    <mergeCell ref="A1968:S1968"/>
    <mergeCell ref="Y1968:Z1968"/>
    <mergeCell ref="AC1968:AD1968"/>
    <mergeCell ref="O1962:AB1962"/>
    <mergeCell ref="AC1962:AD1962"/>
    <mergeCell ref="O1963:AB1963"/>
    <mergeCell ref="AC1963:AD1963"/>
    <mergeCell ref="B1964:D1964"/>
    <mergeCell ref="F1964:I1964"/>
    <mergeCell ref="J1964:L1964"/>
    <mergeCell ref="N1964:AA1964"/>
    <mergeCell ref="AC1964:AD1964"/>
    <mergeCell ref="B1979:D1979"/>
    <mergeCell ref="F1979:I1979"/>
    <mergeCell ref="J1979:L1979"/>
    <mergeCell ref="N1979:AA1979"/>
    <mergeCell ref="AC1979:AD1979"/>
    <mergeCell ref="O1980:AB1980"/>
    <mergeCell ref="A1975:S1975"/>
    <mergeCell ref="Y1975:Z1975"/>
    <mergeCell ref="AC1975:AD1975"/>
    <mergeCell ref="A1977:O1977"/>
    <mergeCell ref="B1978:D1978"/>
    <mergeCell ref="F1978:I1978"/>
    <mergeCell ref="J1978:L1978"/>
    <mergeCell ref="N1978:AA1978"/>
    <mergeCell ref="AC1978:AD1978"/>
    <mergeCell ref="B1972:D1972"/>
    <mergeCell ref="F1972:I1972"/>
    <mergeCell ref="J1972:L1972"/>
    <mergeCell ref="N1972:AA1972"/>
    <mergeCell ref="AC1972:AD1972"/>
    <mergeCell ref="O1973:AB1973"/>
    <mergeCell ref="O1985:AB1985"/>
    <mergeCell ref="AC1985:AD1985"/>
    <mergeCell ref="O1986:AB1986"/>
    <mergeCell ref="AC1986:AD1986"/>
    <mergeCell ref="B1987:D1987"/>
    <mergeCell ref="F1987:I1987"/>
    <mergeCell ref="J1987:L1987"/>
    <mergeCell ref="N1987:AA1987"/>
    <mergeCell ref="AC1987:AD1987"/>
    <mergeCell ref="B1983:D1983"/>
    <mergeCell ref="F1983:I1983"/>
    <mergeCell ref="J1983:L1983"/>
    <mergeCell ref="N1983:AA1983"/>
    <mergeCell ref="AC1983:AD1983"/>
    <mergeCell ref="O1984:AB1984"/>
    <mergeCell ref="AC1984:AD1984"/>
    <mergeCell ref="B1981:D1981"/>
    <mergeCell ref="F1981:I1981"/>
    <mergeCell ref="J1981:L1981"/>
    <mergeCell ref="N1981:AA1981"/>
    <mergeCell ref="AC1981:AD1981"/>
    <mergeCell ref="O1982:AB1982"/>
    <mergeCell ref="A1998:O1998"/>
    <mergeCell ref="B1999:D1999"/>
    <mergeCell ref="F1999:I1999"/>
    <mergeCell ref="J1999:L1999"/>
    <mergeCell ref="N1999:AA1999"/>
    <mergeCell ref="AC1999:AD1999"/>
    <mergeCell ref="O1990:AB1990"/>
    <mergeCell ref="A1993:M1993"/>
    <mergeCell ref="R1993:AD1993"/>
    <mergeCell ref="C1994:AC1994"/>
    <mergeCell ref="I1996:P1996"/>
    <mergeCell ref="S1996:Y1996"/>
    <mergeCell ref="O1988:AB1988"/>
    <mergeCell ref="B1989:D1989"/>
    <mergeCell ref="F1989:I1989"/>
    <mergeCell ref="J1989:L1989"/>
    <mergeCell ref="N1989:AA1989"/>
    <mergeCell ref="AC1989:AD1989"/>
    <mergeCell ref="O2005:AB2005"/>
    <mergeCell ref="AC2005:AD2005"/>
    <mergeCell ref="O2006:AB2006"/>
    <mergeCell ref="AC2006:AD2006"/>
    <mergeCell ref="O2007:AB2007"/>
    <mergeCell ref="AC2007:AD2007"/>
    <mergeCell ref="O2002:AB2002"/>
    <mergeCell ref="AC2002:AD2002"/>
    <mergeCell ref="O2003:AB2003"/>
    <mergeCell ref="AC2003:AD2003"/>
    <mergeCell ref="O2004:AB2004"/>
    <mergeCell ref="AC2004:AD2004"/>
    <mergeCell ref="B2000:D2000"/>
    <mergeCell ref="F2000:I2000"/>
    <mergeCell ref="J2000:L2000"/>
    <mergeCell ref="N2000:AA2000"/>
    <mergeCell ref="AC2000:AD2000"/>
    <mergeCell ref="O2001:AB2001"/>
    <mergeCell ref="AC2001:AD2001"/>
    <mergeCell ref="O2014:AB2014"/>
    <mergeCell ref="AC2014:AD2014"/>
    <mergeCell ref="O2015:AB2015"/>
    <mergeCell ref="AC2015:AD2015"/>
    <mergeCell ref="O2016:AB2016"/>
    <mergeCell ref="AC2016:AD2016"/>
    <mergeCell ref="O2011:AB2011"/>
    <mergeCell ref="AC2011:AD2011"/>
    <mergeCell ref="O2012:AB2012"/>
    <mergeCell ref="AC2012:AD2012"/>
    <mergeCell ref="O2013:AB2013"/>
    <mergeCell ref="AC2013:AD2013"/>
    <mergeCell ref="O2008:AB2008"/>
    <mergeCell ref="AC2008:AD2008"/>
    <mergeCell ref="O2009:AB2009"/>
    <mergeCell ref="AC2009:AD2009"/>
    <mergeCell ref="O2010:AB2010"/>
    <mergeCell ref="AC2010:AD2010"/>
    <mergeCell ref="O2023:AB2023"/>
    <mergeCell ref="AC2023:AD2023"/>
    <mergeCell ref="O2024:AB2024"/>
    <mergeCell ref="AC2024:AD2024"/>
    <mergeCell ref="O2025:AB2025"/>
    <mergeCell ref="AC2025:AD2025"/>
    <mergeCell ref="O2020:AB2020"/>
    <mergeCell ref="AC2020:AD2020"/>
    <mergeCell ref="O2021:AB2021"/>
    <mergeCell ref="AC2021:AD2021"/>
    <mergeCell ref="O2022:AB2022"/>
    <mergeCell ref="AC2022:AD2022"/>
    <mergeCell ref="O2017:AB2017"/>
    <mergeCell ref="AC2017:AD2017"/>
    <mergeCell ref="O2018:AB2018"/>
    <mergeCell ref="AC2018:AD2018"/>
    <mergeCell ref="O2019:AB2019"/>
    <mergeCell ref="AC2019:AD2019"/>
    <mergeCell ref="O2032:AB2032"/>
    <mergeCell ref="AC2032:AD2032"/>
    <mergeCell ref="O2033:AB2033"/>
    <mergeCell ref="AC2033:AD2033"/>
    <mergeCell ref="O2034:AB2034"/>
    <mergeCell ref="AC2034:AD2034"/>
    <mergeCell ref="O2029:AB2029"/>
    <mergeCell ref="AC2029:AD2029"/>
    <mergeCell ref="O2030:AB2030"/>
    <mergeCell ref="AC2030:AD2030"/>
    <mergeCell ref="O2031:AB2031"/>
    <mergeCell ref="AC2031:AD2031"/>
    <mergeCell ref="O2026:AB2026"/>
    <mergeCell ref="AC2026:AD2026"/>
    <mergeCell ref="O2027:AB2027"/>
    <mergeCell ref="AC2027:AD2027"/>
    <mergeCell ref="O2028:AB2028"/>
    <mergeCell ref="AC2028:AD2028"/>
    <mergeCell ref="O2041:AB2041"/>
    <mergeCell ref="AC2041:AD2041"/>
    <mergeCell ref="O2042:AB2042"/>
    <mergeCell ref="AC2042:AD2042"/>
    <mergeCell ref="O2043:AB2043"/>
    <mergeCell ref="AC2043:AD2043"/>
    <mergeCell ref="O2038:AB2038"/>
    <mergeCell ref="AC2038:AD2038"/>
    <mergeCell ref="O2039:AB2039"/>
    <mergeCell ref="AC2039:AD2039"/>
    <mergeCell ref="O2040:AB2040"/>
    <mergeCell ref="AC2040:AD2040"/>
    <mergeCell ref="O2035:AB2035"/>
    <mergeCell ref="AC2035:AD2035"/>
    <mergeCell ref="O2036:AB2036"/>
    <mergeCell ref="AC2036:AD2036"/>
    <mergeCell ref="O2037:AB2037"/>
    <mergeCell ref="AC2037:AD2037"/>
    <mergeCell ref="O2049:AB2049"/>
    <mergeCell ref="AC2049:AD2049"/>
    <mergeCell ref="A2052:M2052"/>
    <mergeCell ref="R2052:AD2052"/>
    <mergeCell ref="C2053:AC2053"/>
    <mergeCell ref="I2055:P2055"/>
    <mergeCell ref="S2055:Y2055"/>
    <mergeCell ref="O2046:AB2046"/>
    <mergeCell ref="AC2046:AD2046"/>
    <mergeCell ref="O2047:AB2047"/>
    <mergeCell ref="AC2047:AD2047"/>
    <mergeCell ref="O2048:AB2048"/>
    <mergeCell ref="AC2048:AD2048"/>
    <mergeCell ref="O2044:AB2044"/>
    <mergeCell ref="AC2044:AD2044"/>
    <mergeCell ref="B2045:D2045"/>
    <mergeCell ref="F2045:I2045"/>
    <mergeCell ref="J2045:L2045"/>
    <mergeCell ref="N2045:AA2045"/>
    <mergeCell ref="AC2045:AD2045"/>
    <mergeCell ref="O2061:AB2061"/>
    <mergeCell ref="AC2061:AD2061"/>
    <mergeCell ref="O2062:AB2062"/>
    <mergeCell ref="AC2062:AD2062"/>
    <mergeCell ref="B2063:D2063"/>
    <mergeCell ref="F2063:I2063"/>
    <mergeCell ref="J2063:L2063"/>
    <mergeCell ref="N2063:AA2063"/>
    <mergeCell ref="AC2063:AD2063"/>
    <mergeCell ref="B2059:D2059"/>
    <mergeCell ref="F2059:I2059"/>
    <mergeCell ref="J2059:L2059"/>
    <mergeCell ref="N2059:AA2059"/>
    <mergeCell ref="AC2059:AD2059"/>
    <mergeCell ref="O2060:AB2060"/>
    <mergeCell ref="AC2060:AD2060"/>
    <mergeCell ref="A2057:O2057"/>
    <mergeCell ref="B2058:D2058"/>
    <mergeCell ref="F2058:I2058"/>
    <mergeCell ref="J2058:L2058"/>
    <mergeCell ref="N2058:AA2058"/>
    <mergeCell ref="AC2058:AD2058"/>
    <mergeCell ref="O2068:AB2068"/>
    <mergeCell ref="AC2068:AD2068"/>
    <mergeCell ref="O2069:AB2069"/>
    <mergeCell ref="AC2069:AD2069"/>
    <mergeCell ref="O2070:AB2070"/>
    <mergeCell ref="AC2070:AD2070"/>
    <mergeCell ref="O2066:AB2066"/>
    <mergeCell ref="B2067:D2067"/>
    <mergeCell ref="F2067:I2067"/>
    <mergeCell ref="J2067:L2067"/>
    <mergeCell ref="N2067:AA2067"/>
    <mergeCell ref="AC2067:AD2067"/>
    <mergeCell ref="O2064:AB2064"/>
    <mergeCell ref="B2065:D2065"/>
    <mergeCell ref="F2065:I2065"/>
    <mergeCell ref="J2065:L2065"/>
    <mergeCell ref="N2065:AA2065"/>
    <mergeCell ref="AC2065:AD2065"/>
    <mergeCell ref="O2077:AB2077"/>
    <mergeCell ref="AC2077:AD2077"/>
    <mergeCell ref="O2078:AB2078"/>
    <mergeCell ref="AC2078:AD2078"/>
    <mergeCell ref="O2079:AB2079"/>
    <mergeCell ref="AC2079:AD2079"/>
    <mergeCell ref="O2074:AB2074"/>
    <mergeCell ref="AC2074:AD2074"/>
    <mergeCell ref="O2075:AB2075"/>
    <mergeCell ref="AC2075:AD2075"/>
    <mergeCell ref="O2076:AB2076"/>
    <mergeCell ref="AC2076:AD2076"/>
    <mergeCell ref="O2071:AB2071"/>
    <mergeCell ref="AC2071:AD2071"/>
    <mergeCell ref="O2072:AB2072"/>
    <mergeCell ref="AC2072:AD2072"/>
    <mergeCell ref="O2073:AB2073"/>
    <mergeCell ref="AC2073:AD2073"/>
    <mergeCell ref="B2090:D2090"/>
    <mergeCell ref="F2090:I2090"/>
    <mergeCell ref="J2090:L2090"/>
    <mergeCell ref="N2090:AA2090"/>
    <mergeCell ref="AC2090:AD2090"/>
    <mergeCell ref="O2091:AB2091"/>
    <mergeCell ref="AC2091:AD2091"/>
    <mergeCell ref="A2088:O2088"/>
    <mergeCell ref="B2089:D2089"/>
    <mergeCell ref="F2089:I2089"/>
    <mergeCell ref="J2089:L2089"/>
    <mergeCell ref="N2089:AA2089"/>
    <mergeCell ref="AC2089:AD2089"/>
    <mergeCell ref="O2080:AB2080"/>
    <mergeCell ref="AC2080:AD2080"/>
    <mergeCell ref="A2083:M2083"/>
    <mergeCell ref="R2083:AD2083"/>
    <mergeCell ref="C2084:AC2084"/>
    <mergeCell ref="I2086:P2086"/>
    <mergeCell ref="S2086:Y2086"/>
    <mergeCell ref="O2098:AB2098"/>
    <mergeCell ref="AC2098:AD2098"/>
    <mergeCell ref="O2099:AB2099"/>
    <mergeCell ref="AC2099:AD2099"/>
    <mergeCell ref="O2100:AB2100"/>
    <mergeCell ref="AC2100:AD2100"/>
    <mergeCell ref="O2095:AB2095"/>
    <mergeCell ref="AC2095:AD2095"/>
    <mergeCell ref="O2096:AB2096"/>
    <mergeCell ref="AC2096:AD2096"/>
    <mergeCell ref="O2097:AB2097"/>
    <mergeCell ref="AC2097:AD2097"/>
    <mergeCell ref="O2092:AB2092"/>
    <mergeCell ref="AC2092:AD2092"/>
    <mergeCell ref="O2093:AB2093"/>
    <mergeCell ref="AC2093:AD2093"/>
    <mergeCell ref="O2094:AB2094"/>
    <mergeCell ref="AC2094:AD2094"/>
    <mergeCell ref="O2107:AB2107"/>
    <mergeCell ref="AC2107:AD2107"/>
    <mergeCell ref="O2108:AB2108"/>
    <mergeCell ref="AC2108:AD2108"/>
    <mergeCell ref="O2109:AB2109"/>
    <mergeCell ref="AC2109:AD2109"/>
    <mergeCell ref="O2104:AB2104"/>
    <mergeCell ref="AC2104:AD2104"/>
    <mergeCell ref="O2105:AB2105"/>
    <mergeCell ref="AC2105:AD2105"/>
    <mergeCell ref="O2106:AB2106"/>
    <mergeCell ref="AC2106:AD2106"/>
    <mergeCell ref="O2101:AB2101"/>
    <mergeCell ref="AC2101:AD2101"/>
    <mergeCell ref="O2102:AB2102"/>
    <mergeCell ref="AC2102:AD2102"/>
    <mergeCell ref="O2103:AB2103"/>
    <mergeCell ref="AC2103:AD2103"/>
    <mergeCell ref="O2116:AB2116"/>
    <mergeCell ref="AC2116:AD2116"/>
    <mergeCell ref="O2117:AB2117"/>
    <mergeCell ref="AC2117:AD2117"/>
    <mergeCell ref="O2118:AB2118"/>
    <mergeCell ref="AC2118:AD2118"/>
    <mergeCell ref="O2113:AB2113"/>
    <mergeCell ref="AC2113:AD2113"/>
    <mergeCell ref="O2114:AB2114"/>
    <mergeCell ref="AC2114:AD2114"/>
    <mergeCell ref="O2115:AB2115"/>
    <mergeCell ref="AC2115:AD2115"/>
    <mergeCell ref="O2110:AB2110"/>
    <mergeCell ref="AC2110:AD2110"/>
    <mergeCell ref="O2111:AB2111"/>
    <mergeCell ref="AC2111:AD2111"/>
    <mergeCell ref="O2112:AB2112"/>
    <mergeCell ref="AC2112:AD2112"/>
    <mergeCell ref="O2125:AB2125"/>
    <mergeCell ref="AC2125:AD2125"/>
    <mergeCell ref="O2126:AB2126"/>
    <mergeCell ref="AC2126:AD2126"/>
    <mergeCell ref="O2127:AB2127"/>
    <mergeCell ref="AC2127:AD2127"/>
    <mergeCell ref="O2122:AB2122"/>
    <mergeCell ref="AC2122:AD2122"/>
    <mergeCell ref="O2123:AB2123"/>
    <mergeCell ref="AC2123:AD2123"/>
    <mergeCell ref="O2124:AB2124"/>
    <mergeCell ref="AC2124:AD2124"/>
    <mergeCell ref="O2119:AB2119"/>
    <mergeCell ref="AC2119:AD2119"/>
    <mergeCell ref="O2120:AB2120"/>
    <mergeCell ref="AC2120:AD2120"/>
    <mergeCell ref="O2121:AB2121"/>
    <mergeCell ref="AC2121:AD2121"/>
    <mergeCell ref="O2134:AB2134"/>
    <mergeCell ref="AC2134:AD2134"/>
    <mergeCell ref="O2135:AB2135"/>
    <mergeCell ref="AC2135:AD2135"/>
    <mergeCell ref="O2136:AB2136"/>
    <mergeCell ref="AC2136:AD2136"/>
    <mergeCell ref="O2131:AB2131"/>
    <mergeCell ref="AC2131:AD2131"/>
    <mergeCell ref="O2132:AB2132"/>
    <mergeCell ref="AC2132:AD2132"/>
    <mergeCell ref="O2133:AB2133"/>
    <mergeCell ref="AC2133:AD2133"/>
    <mergeCell ref="O2128:AB2128"/>
    <mergeCell ref="AC2128:AD2128"/>
    <mergeCell ref="O2129:AB2129"/>
    <mergeCell ref="AC2129:AD2129"/>
    <mergeCell ref="O2130:AB2130"/>
    <mergeCell ref="AC2130:AD2130"/>
    <mergeCell ref="A2145:M2145"/>
    <mergeCell ref="R2145:AD2145"/>
    <mergeCell ref="C2146:AC2146"/>
    <mergeCell ref="I2148:P2148"/>
    <mergeCell ref="S2148:Y2148"/>
    <mergeCell ref="A2150:O2150"/>
    <mergeCell ref="O2140:AB2140"/>
    <mergeCell ref="AC2140:AD2140"/>
    <mergeCell ref="O2141:AB2141"/>
    <mergeCell ref="AC2141:AD2141"/>
    <mergeCell ref="O2142:AB2142"/>
    <mergeCell ref="AC2142:AD2142"/>
    <mergeCell ref="O2137:AB2137"/>
    <mergeCell ref="AC2137:AD2137"/>
    <mergeCell ref="O2138:AB2138"/>
    <mergeCell ref="AC2138:AD2138"/>
    <mergeCell ref="O2139:AB2139"/>
    <mergeCell ref="AC2139:AD2139"/>
    <mergeCell ref="O2156:AB2156"/>
    <mergeCell ref="AC2156:AD2156"/>
    <mergeCell ref="B2157:D2157"/>
    <mergeCell ref="F2157:I2157"/>
    <mergeCell ref="J2157:L2157"/>
    <mergeCell ref="N2157:AA2157"/>
    <mergeCell ref="AC2157:AD2157"/>
    <mergeCell ref="O2153:AB2153"/>
    <mergeCell ref="AC2153:AD2153"/>
    <mergeCell ref="O2154:AB2154"/>
    <mergeCell ref="AC2154:AD2154"/>
    <mergeCell ref="O2155:AB2155"/>
    <mergeCell ref="AC2155:AD2155"/>
    <mergeCell ref="B2151:D2151"/>
    <mergeCell ref="F2151:I2151"/>
    <mergeCell ref="J2151:L2151"/>
    <mergeCell ref="N2151:AA2151"/>
    <mergeCell ref="AC2151:AD2151"/>
    <mergeCell ref="B2152:D2152"/>
    <mergeCell ref="F2152:I2152"/>
    <mergeCell ref="J2152:L2152"/>
    <mergeCell ref="N2152:AA2152"/>
    <mergeCell ref="AC2152:AD2152"/>
    <mergeCell ref="O2163:AB2163"/>
    <mergeCell ref="AC2163:AD2163"/>
    <mergeCell ref="O2164:AB2164"/>
    <mergeCell ref="AC2164:AD2164"/>
    <mergeCell ref="O2165:AB2165"/>
    <mergeCell ref="AC2165:AD2165"/>
    <mergeCell ref="B2161:D2161"/>
    <mergeCell ref="F2161:I2161"/>
    <mergeCell ref="J2161:L2161"/>
    <mergeCell ref="N2161:AA2161"/>
    <mergeCell ref="AC2161:AD2161"/>
    <mergeCell ref="O2162:AB2162"/>
    <mergeCell ref="AC2162:AD2162"/>
    <mergeCell ref="O2158:AB2158"/>
    <mergeCell ref="AC2158:AD2158"/>
    <mergeCell ref="O2159:AB2159"/>
    <mergeCell ref="AC2159:AD2159"/>
    <mergeCell ref="O2160:AB2160"/>
    <mergeCell ref="AC2160:AD2160"/>
    <mergeCell ref="O2171:AB2171"/>
    <mergeCell ref="B2172:D2172"/>
    <mergeCell ref="F2172:I2172"/>
    <mergeCell ref="J2172:L2172"/>
    <mergeCell ref="N2172:AA2172"/>
    <mergeCell ref="AC2172:AD2172"/>
    <mergeCell ref="O2168:AB2168"/>
    <mergeCell ref="AC2168:AD2168"/>
    <mergeCell ref="O2169:AB2169"/>
    <mergeCell ref="AC2169:AD2169"/>
    <mergeCell ref="B2170:D2170"/>
    <mergeCell ref="F2170:I2170"/>
    <mergeCell ref="J2170:L2170"/>
    <mergeCell ref="N2170:AA2170"/>
    <mergeCell ref="AC2170:AD2170"/>
    <mergeCell ref="B2166:D2166"/>
    <mergeCell ref="F2166:I2166"/>
    <mergeCell ref="J2166:L2166"/>
    <mergeCell ref="N2166:AA2166"/>
    <mergeCell ref="AC2166:AD2166"/>
    <mergeCell ref="O2167:AB2167"/>
    <mergeCell ref="AC2167:AD2167"/>
    <mergeCell ref="O2179:AB2179"/>
    <mergeCell ref="AC2179:AD2179"/>
    <mergeCell ref="O2180:AB2180"/>
    <mergeCell ref="AC2180:AD2180"/>
    <mergeCell ref="B2181:D2181"/>
    <mergeCell ref="F2181:I2181"/>
    <mergeCell ref="J2181:L2181"/>
    <mergeCell ref="N2181:AA2181"/>
    <mergeCell ref="AC2181:AD2181"/>
    <mergeCell ref="O2176:AB2176"/>
    <mergeCell ref="AC2176:AD2176"/>
    <mergeCell ref="O2177:AB2177"/>
    <mergeCell ref="AC2177:AD2177"/>
    <mergeCell ref="O2178:AB2178"/>
    <mergeCell ref="AC2178:AD2178"/>
    <mergeCell ref="O2173:AB2173"/>
    <mergeCell ref="AC2173:AD2173"/>
    <mergeCell ref="O2174:AB2174"/>
    <mergeCell ref="AC2174:AD2174"/>
    <mergeCell ref="O2175:AB2175"/>
    <mergeCell ref="AC2175:AD2175"/>
    <mergeCell ref="B2188:D2188"/>
    <mergeCell ref="F2188:I2188"/>
    <mergeCell ref="J2188:L2188"/>
    <mergeCell ref="N2188:AA2188"/>
    <mergeCell ref="AC2188:AD2188"/>
    <mergeCell ref="O2189:AB2189"/>
    <mergeCell ref="O2185:AB2185"/>
    <mergeCell ref="AC2185:AD2185"/>
    <mergeCell ref="O2186:AB2186"/>
    <mergeCell ref="AC2186:AD2186"/>
    <mergeCell ref="O2187:AB2187"/>
    <mergeCell ref="AC2187:AD2187"/>
    <mergeCell ref="O2182:AB2182"/>
    <mergeCell ref="AC2182:AD2182"/>
    <mergeCell ref="O2183:AB2183"/>
    <mergeCell ref="AC2183:AD2183"/>
    <mergeCell ref="B2184:D2184"/>
    <mergeCell ref="F2184:I2184"/>
    <mergeCell ref="J2184:L2184"/>
    <mergeCell ref="N2184:AA2184"/>
    <mergeCell ref="AC2184:AD2184"/>
    <mergeCell ref="O2194:AB2194"/>
    <mergeCell ref="AC2194:AD2194"/>
    <mergeCell ref="O2195:AB2195"/>
    <mergeCell ref="AC2195:AD2195"/>
    <mergeCell ref="B2196:D2196"/>
    <mergeCell ref="F2196:I2196"/>
    <mergeCell ref="J2196:L2196"/>
    <mergeCell ref="N2196:AA2196"/>
    <mergeCell ref="AC2196:AD2196"/>
    <mergeCell ref="O2192:AB2192"/>
    <mergeCell ref="AC2192:AD2192"/>
    <mergeCell ref="B2193:D2193"/>
    <mergeCell ref="F2193:I2193"/>
    <mergeCell ref="J2193:L2193"/>
    <mergeCell ref="N2193:AA2193"/>
    <mergeCell ref="AC2193:AD2193"/>
    <mergeCell ref="B2190:D2190"/>
    <mergeCell ref="F2190:I2190"/>
    <mergeCell ref="J2190:L2190"/>
    <mergeCell ref="N2190:AA2190"/>
    <mergeCell ref="AC2190:AD2190"/>
    <mergeCell ref="O2191:AB2191"/>
    <mergeCell ref="AC2191:AD2191"/>
    <mergeCell ref="A2207:O2207"/>
    <mergeCell ref="B2208:D2208"/>
    <mergeCell ref="F2208:I2208"/>
    <mergeCell ref="J2208:L2208"/>
    <mergeCell ref="N2208:AA2208"/>
    <mergeCell ref="AC2208:AD2208"/>
    <mergeCell ref="O2199:AB2199"/>
    <mergeCell ref="A2202:M2202"/>
    <mergeCell ref="R2202:AD2202"/>
    <mergeCell ref="C2203:AC2203"/>
    <mergeCell ref="I2205:P2205"/>
    <mergeCell ref="S2205:Y2205"/>
    <mergeCell ref="O2197:AB2197"/>
    <mergeCell ref="B2198:D2198"/>
    <mergeCell ref="F2198:I2198"/>
    <mergeCell ref="J2198:L2198"/>
    <mergeCell ref="N2198:AA2198"/>
    <mergeCell ref="AC2198:AD2198"/>
    <mergeCell ref="O2214:AB2214"/>
    <mergeCell ref="AC2214:AD2214"/>
    <mergeCell ref="O2215:AB2215"/>
    <mergeCell ref="AC2215:AD2215"/>
    <mergeCell ref="O2216:AB2216"/>
    <mergeCell ref="AC2216:AD2216"/>
    <mergeCell ref="O2211:AB2211"/>
    <mergeCell ref="AC2211:AD2211"/>
    <mergeCell ref="O2212:AB2212"/>
    <mergeCell ref="AC2212:AD2212"/>
    <mergeCell ref="O2213:AB2213"/>
    <mergeCell ref="AC2213:AD2213"/>
    <mergeCell ref="B2209:D2209"/>
    <mergeCell ref="F2209:I2209"/>
    <mergeCell ref="J2209:L2209"/>
    <mergeCell ref="N2209:AA2209"/>
    <mergeCell ref="AC2209:AD2209"/>
    <mergeCell ref="O2210:AB2210"/>
    <mergeCell ref="AC2210:AD2210"/>
    <mergeCell ref="O2223:AB2223"/>
    <mergeCell ref="AC2223:AD2223"/>
    <mergeCell ref="O2224:AB2224"/>
    <mergeCell ref="AC2224:AD2224"/>
    <mergeCell ref="O2225:AB2225"/>
    <mergeCell ref="AC2225:AD2225"/>
    <mergeCell ref="O2220:AB2220"/>
    <mergeCell ref="AC2220:AD2220"/>
    <mergeCell ref="O2221:AB2221"/>
    <mergeCell ref="AC2221:AD2221"/>
    <mergeCell ref="O2222:AB2222"/>
    <mergeCell ref="AC2222:AD2222"/>
    <mergeCell ref="O2217:AB2217"/>
    <mergeCell ref="AC2217:AD2217"/>
    <mergeCell ref="O2218:AB2218"/>
    <mergeCell ref="AC2218:AD2218"/>
    <mergeCell ref="O2219:AB2219"/>
    <mergeCell ref="AC2219:AD2219"/>
    <mergeCell ref="B2232:D2232"/>
    <mergeCell ref="F2232:I2232"/>
    <mergeCell ref="J2232:L2232"/>
    <mergeCell ref="N2232:AA2232"/>
    <mergeCell ref="AC2232:AD2232"/>
    <mergeCell ref="O2233:AB2233"/>
    <mergeCell ref="O2229:AB2229"/>
    <mergeCell ref="AC2229:AD2229"/>
    <mergeCell ref="O2230:AB2230"/>
    <mergeCell ref="AC2230:AD2230"/>
    <mergeCell ref="O2231:AB2231"/>
    <mergeCell ref="AC2231:AD2231"/>
    <mergeCell ref="O2226:AB2226"/>
    <mergeCell ref="AC2226:AD2226"/>
    <mergeCell ref="O2227:AB2227"/>
    <mergeCell ref="AC2227:AD2227"/>
    <mergeCell ref="O2228:AB2228"/>
    <mergeCell ref="AC2228:AD2228"/>
    <mergeCell ref="O2238:AB2238"/>
    <mergeCell ref="AC2238:AD2238"/>
    <mergeCell ref="B2239:D2239"/>
    <mergeCell ref="F2239:I2239"/>
    <mergeCell ref="J2239:L2239"/>
    <mergeCell ref="N2239:AA2239"/>
    <mergeCell ref="AC2239:AD2239"/>
    <mergeCell ref="B2236:D2236"/>
    <mergeCell ref="F2236:I2236"/>
    <mergeCell ref="J2236:L2236"/>
    <mergeCell ref="N2236:AA2236"/>
    <mergeCell ref="AC2236:AD2236"/>
    <mergeCell ref="O2237:AB2237"/>
    <mergeCell ref="AC2237:AD2237"/>
    <mergeCell ref="B2234:D2234"/>
    <mergeCell ref="F2234:I2234"/>
    <mergeCell ref="J2234:L2234"/>
    <mergeCell ref="N2234:AA2234"/>
    <mergeCell ref="AC2234:AD2234"/>
    <mergeCell ref="O2235:AB2235"/>
    <mergeCell ref="O2245:AB2245"/>
    <mergeCell ref="B2246:D2246"/>
    <mergeCell ref="F2246:I2246"/>
    <mergeCell ref="J2246:L2246"/>
    <mergeCell ref="N2246:AA2246"/>
    <mergeCell ref="AC2246:AD2246"/>
    <mergeCell ref="O2242:AB2242"/>
    <mergeCell ref="AC2242:AD2242"/>
    <mergeCell ref="O2243:AB2243"/>
    <mergeCell ref="AC2243:AD2243"/>
    <mergeCell ref="B2244:D2244"/>
    <mergeCell ref="F2244:I2244"/>
    <mergeCell ref="J2244:L2244"/>
    <mergeCell ref="N2244:AA2244"/>
    <mergeCell ref="AC2244:AD2244"/>
    <mergeCell ref="O2240:AB2240"/>
    <mergeCell ref="B2241:D2241"/>
    <mergeCell ref="F2241:I2241"/>
    <mergeCell ref="J2241:L2241"/>
    <mergeCell ref="N2241:AA2241"/>
    <mergeCell ref="AC2241:AD2241"/>
    <mergeCell ref="O2252:AB2252"/>
    <mergeCell ref="AC2252:AD2252"/>
    <mergeCell ref="O2253:AB2253"/>
    <mergeCell ref="AC2253:AD2253"/>
    <mergeCell ref="O2254:AB2254"/>
    <mergeCell ref="AC2254:AD2254"/>
    <mergeCell ref="O2250:AB2250"/>
    <mergeCell ref="AC2250:AD2250"/>
    <mergeCell ref="B2251:D2251"/>
    <mergeCell ref="F2251:I2251"/>
    <mergeCell ref="J2251:L2251"/>
    <mergeCell ref="N2251:AA2251"/>
    <mergeCell ref="AC2251:AD2251"/>
    <mergeCell ref="O2247:AB2247"/>
    <mergeCell ref="AC2247:AD2247"/>
    <mergeCell ref="O2248:AB2248"/>
    <mergeCell ref="AC2248:AD2248"/>
    <mergeCell ref="O2249:AB2249"/>
    <mergeCell ref="AC2249:AD2249"/>
    <mergeCell ref="A2263:M2263"/>
    <mergeCell ref="R2263:AD2263"/>
    <mergeCell ref="C2264:AC2264"/>
    <mergeCell ref="I2266:P2266"/>
    <mergeCell ref="S2266:Y2266"/>
    <mergeCell ref="A2268:O2268"/>
    <mergeCell ref="O2258:AB2258"/>
    <mergeCell ref="AC2258:AD2258"/>
    <mergeCell ref="O2259:AB2259"/>
    <mergeCell ref="AC2259:AD2259"/>
    <mergeCell ref="O2260:AB2260"/>
    <mergeCell ref="AC2260:AD2260"/>
    <mergeCell ref="O2255:AB2255"/>
    <mergeCell ref="AC2255:AD2255"/>
    <mergeCell ref="O2256:AB2256"/>
    <mergeCell ref="AC2256:AD2256"/>
    <mergeCell ref="O2257:AB2257"/>
    <mergeCell ref="AC2257:AD2257"/>
    <mergeCell ref="O2271:AB2271"/>
    <mergeCell ref="AC2271:AD2271"/>
    <mergeCell ref="O2272:AB2272"/>
    <mergeCell ref="AC2272:AD2272"/>
    <mergeCell ref="B2273:D2273"/>
    <mergeCell ref="F2273:I2273"/>
    <mergeCell ref="J2273:L2273"/>
    <mergeCell ref="N2273:AA2273"/>
    <mergeCell ref="AC2273:AD2273"/>
    <mergeCell ref="B2269:D2269"/>
    <mergeCell ref="F2269:I2269"/>
    <mergeCell ref="J2269:L2269"/>
    <mergeCell ref="N2269:AA2269"/>
    <mergeCell ref="AC2269:AD2269"/>
    <mergeCell ref="B2270:D2270"/>
    <mergeCell ref="F2270:I2270"/>
    <mergeCell ref="J2270:L2270"/>
    <mergeCell ref="N2270:AA2270"/>
    <mergeCell ref="AC2270:AD2270"/>
    <mergeCell ref="O2278:AB2278"/>
    <mergeCell ref="AC2278:AD2278"/>
    <mergeCell ref="O2279:AB2279"/>
    <mergeCell ref="AC2279:AD2279"/>
    <mergeCell ref="O2280:AB2280"/>
    <mergeCell ref="AC2280:AD2280"/>
    <mergeCell ref="O2276:AB2276"/>
    <mergeCell ref="B2277:D2277"/>
    <mergeCell ref="F2277:I2277"/>
    <mergeCell ref="J2277:L2277"/>
    <mergeCell ref="N2277:AA2277"/>
    <mergeCell ref="AC2277:AD2277"/>
    <mergeCell ref="O2274:AB2274"/>
    <mergeCell ref="B2275:D2275"/>
    <mergeCell ref="F2275:I2275"/>
    <mergeCell ref="J2275:L2275"/>
    <mergeCell ref="N2275:AA2275"/>
    <mergeCell ref="AC2275:AD2275"/>
    <mergeCell ref="O2287:AB2287"/>
    <mergeCell ref="AC2287:AD2287"/>
    <mergeCell ref="O2288:AB2288"/>
    <mergeCell ref="AC2288:AD2288"/>
    <mergeCell ref="O2289:AB2289"/>
    <mergeCell ref="AC2289:AD2289"/>
    <mergeCell ref="O2284:AB2284"/>
    <mergeCell ref="AC2284:AD2284"/>
    <mergeCell ref="O2285:AB2285"/>
    <mergeCell ref="AC2285:AD2285"/>
    <mergeCell ref="O2286:AB2286"/>
    <mergeCell ref="AC2286:AD2286"/>
    <mergeCell ref="O2281:AB2281"/>
    <mergeCell ref="AC2281:AD2281"/>
    <mergeCell ref="O2282:AB2282"/>
    <mergeCell ref="AC2282:AD2282"/>
    <mergeCell ref="O2283:AB2283"/>
    <mergeCell ref="AC2283:AD2283"/>
    <mergeCell ref="O2296:AB2296"/>
    <mergeCell ref="AC2296:AD2296"/>
    <mergeCell ref="O2297:AB2297"/>
    <mergeCell ref="AC2297:AD2297"/>
    <mergeCell ref="O2298:AB2298"/>
    <mergeCell ref="AC2298:AD2298"/>
    <mergeCell ref="O2293:AB2293"/>
    <mergeCell ref="AC2293:AD2293"/>
    <mergeCell ref="O2294:AB2294"/>
    <mergeCell ref="AC2294:AD2294"/>
    <mergeCell ref="O2295:AB2295"/>
    <mergeCell ref="AC2295:AD2295"/>
    <mergeCell ref="O2290:AB2290"/>
    <mergeCell ref="AC2290:AD2290"/>
    <mergeCell ref="O2291:AB2291"/>
    <mergeCell ref="AC2291:AD2291"/>
    <mergeCell ref="O2292:AB2292"/>
    <mergeCell ref="AC2292:AD2292"/>
    <mergeCell ref="O2305:AB2305"/>
    <mergeCell ref="B2306:D2306"/>
    <mergeCell ref="F2306:I2306"/>
    <mergeCell ref="J2306:L2306"/>
    <mergeCell ref="N2306:AA2306"/>
    <mergeCell ref="AC2306:AD2306"/>
    <mergeCell ref="O2302:AB2302"/>
    <mergeCell ref="AC2302:AD2302"/>
    <mergeCell ref="O2303:AB2303"/>
    <mergeCell ref="AC2303:AD2303"/>
    <mergeCell ref="B2304:D2304"/>
    <mergeCell ref="F2304:I2304"/>
    <mergeCell ref="J2304:L2304"/>
    <mergeCell ref="N2304:AA2304"/>
    <mergeCell ref="AC2304:AD2304"/>
    <mergeCell ref="O2299:AB2299"/>
    <mergeCell ref="AC2299:AD2299"/>
    <mergeCell ref="O2300:AB2300"/>
    <mergeCell ref="AC2300:AD2300"/>
    <mergeCell ref="B2301:D2301"/>
    <mergeCell ref="F2301:I2301"/>
    <mergeCell ref="J2301:L2301"/>
    <mergeCell ref="N2301:AA2301"/>
    <mergeCell ref="AC2301:AD2301"/>
    <mergeCell ref="O2312:AB2312"/>
    <mergeCell ref="AC2312:AD2312"/>
    <mergeCell ref="O2313:AB2313"/>
    <mergeCell ref="AC2313:AD2313"/>
    <mergeCell ref="B2314:D2314"/>
    <mergeCell ref="F2314:I2314"/>
    <mergeCell ref="J2314:L2314"/>
    <mergeCell ref="N2314:AA2314"/>
    <mergeCell ref="AC2314:AD2314"/>
    <mergeCell ref="O2310:AB2310"/>
    <mergeCell ref="B2311:D2311"/>
    <mergeCell ref="F2311:I2311"/>
    <mergeCell ref="J2311:L2311"/>
    <mergeCell ref="N2311:AA2311"/>
    <mergeCell ref="AC2311:AD2311"/>
    <mergeCell ref="O2307:AB2307"/>
    <mergeCell ref="AC2307:AD2307"/>
    <mergeCell ref="O2308:AB2308"/>
    <mergeCell ref="AC2308:AD2308"/>
    <mergeCell ref="B2309:D2309"/>
    <mergeCell ref="F2309:I2309"/>
    <mergeCell ref="J2309:L2309"/>
    <mergeCell ref="N2309:AA2309"/>
    <mergeCell ref="AC2309:AD2309"/>
    <mergeCell ref="A2322:M2322"/>
    <mergeCell ref="R2322:AD2322"/>
    <mergeCell ref="C2323:AC2323"/>
    <mergeCell ref="I2325:P2325"/>
    <mergeCell ref="S2325:Y2325"/>
    <mergeCell ref="A2327:O2327"/>
    <mergeCell ref="O2317:AB2317"/>
    <mergeCell ref="AC2317:AD2317"/>
    <mergeCell ref="O2318:AB2318"/>
    <mergeCell ref="AC2318:AD2318"/>
    <mergeCell ref="O2319:AB2319"/>
    <mergeCell ref="AC2319:AD2319"/>
    <mergeCell ref="O2315:AB2315"/>
    <mergeCell ref="B2316:D2316"/>
    <mergeCell ref="F2316:I2316"/>
    <mergeCell ref="J2316:L2316"/>
    <mergeCell ref="N2316:AA2316"/>
    <mergeCell ref="AC2316:AD2316"/>
    <mergeCell ref="B2333:D2333"/>
    <mergeCell ref="F2333:I2333"/>
    <mergeCell ref="J2333:L2333"/>
    <mergeCell ref="N2333:AA2333"/>
    <mergeCell ref="AC2333:AD2333"/>
    <mergeCell ref="O2334:AB2334"/>
    <mergeCell ref="AC2334:AD2334"/>
    <mergeCell ref="O2330:AB2330"/>
    <mergeCell ref="AC2330:AD2330"/>
    <mergeCell ref="O2331:AB2331"/>
    <mergeCell ref="AC2331:AD2331"/>
    <mergeCell ref="O2332:AB2332"/>
    <mergeCell ref="AC2332:AD2332"/>
    <mergeCell ref="B2328:D2328"/>
    <mergeCell ref="F2328:I2328"/>
    <mergeCell ref="J2328:L2328"/>
    <mergeCell ref="N2328:AA2328"/>
    <mergeCell ref="AC2328:AD2328"/>
    <mergeCell ref="B2329:D2329"/>
    <mergeCell ref="F2329:I2329"/>
    <mergeCell ref="J2329:L2329"/>
    <mergeCell ref="N2329:AA2329"/>
    <mergeCell ref="AC2329:AD2329"/>
    <mergeCell ref="O2341:AB2341"/>
    <mergeCell ref="AC2341:AD2341"/>
    <mergeCell ref="B2342:D2342"/>
    <mergeCell ref="F2342:I2342"/>
    <mergeCell ref="J2342:L2342"/>
    <mergeCell ref="N2342:AA2342"/>
    <mergeCell ref="AC2342:AD2342"/>
    <mergeCell ref="O2338:AB2338"/>
    <mergeCell ref="AC2338:AD2338"/>
    <mergeCell ref="O2339:AB2339"/>
    <mergeCell ref="AC2339:AD2339"/>
    <mergeCell ref="O2340:AB2340"/>
    <mergeCell ref="AC2340:AD2340"/>
    <mergeCell ref="O2335:AB2335"/>
    <mergeCell ref="AC2335:AD2335"/>
    <mergeCell ref="O2336:AB2336"/>
    <mergeCell ref="AC2336:AD2336"/>
    <mergeCell ref="O2337:AB2337"/>
    <mergeCell ref="AC2337:AD2337"/>
    <mergeCell ref="O2351:AB2351"/>
    <mergeCell ref="AC2351:AD2351"/>
    <mergeCell ref="B2352:D2352"/>
    <mergeCell ref="F2352:I2352"/>
    <mergeCell ref="J2352:L2352"/>
    <mergeCell ref="N2352:AA2352"/>
    <mergeCell ref="AC2352:AD2352"/>
    <mergeCell ref="B2349:D2349"/>
    <mergeCell ref="F2349:I2349"/>
    <mergeCell ref="J2349:L2349"/>
    <mergeCell ref="N2349:AA2349"/>
    <mergeCell ref="AC2349:AD2349"/>
    <mergeCell ref="O2350:AB2350"/>
    <mergeCell ref="AC2350:AD2350"/>
    <mergeCell ref="O2343:AB2343"/>
    <mergeCell ref="A2345:S2345"/>
    <mergeCell ref="Y2345:Z2345"/>
    <mergeCell ref="AC2345:AD2345"/>
    <mergeCell ref="A2347:O2347"/>
    <mergeCell ref="B2348:D2348"/>
    <mergeCell ref="F2348:I2348"/>
    <mergeCell ref="J2348:L2348"/>
    <mergeCell ref="N2348:AA2348"/>
    <mergeCell ref="AC2348:AD2348"/>
    <mergeCell ref="A2369:M2369"/>
    <mergeCell ref="R2369:AD2369"/>
    <mergeCell ref="A2362:S2362"/>
    <mergeCell ref="Y2362:Z2362"/>
    <mergeCell ref="AC2362:AD2362"/>
    <mergeCell ref="A2365:S2365"/>
    <mergeCell ref="Y2365:Z2365"/>
    <mergeCell ref="AA2365:AD2365"/>
    <mergeCell ref="B2359:D2359"/>
    <mergeCell ref="F2359:I2359"/>
    <mergeCell ref="J2359:L2359"/>
    <mergeCell ref="N2359:AA2359"/>
    <mergeCell ref="AC2359:AD2359"/>
    <mergeCell ref="O2360:AB2360"/>
    <mergeCell ref="O2353:AB2353"/>
    <mergeCell ref="A2355:S2355"/>
    <mergeCell ref="Y2355:Z2355"/>
    <mergeCell ref="AC2355:AD2355"/>
    <mergeCell ref="A2357:O2357"/>
    <mergeCell ref="B2358:D2358"/>
    <mergeCell ref="F2358:I2358"/>
    <mergeCell ref="J2358:L2358"/>
    <mergeCell ref="N2358:AA2358"/>
    <mergeCell ref="AC2358:AD2358"/>
  </mergeCells>
  <pageMargins left="0.5" right="0.5" top="0.5" bottom="0.5" header="0" footer="0"/>
  <pageSetup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64AA-1642-4E0F-859A-40382F32CC93}">
  <dimension ref="A1:J13"/>
  <sheetViews>
    <sheetView workbookViewId="0">
      <selection activeCell="B32" sqref="B32"/>
    </sheetView>
  </sheetViews>
  <sheetFormatPr defaultRowHeight="13.35" customHeight="1"/>
  <cols>
    <col min="1" max="10" width="19" style="170" bestFit="1" customWidth="1"/>
    <col min="11" max="16384" width="9.140625" style="170"/>
  </cols>
  <sheetData>
    <row r="1" spans="1:10" ht="13.35" customHeight="1">
      <c r="A1" s="169" t="s">
        <v>2945</v>
      </c>
      <c r="B1" s="169" t="s">
        <v>2946</v>
      </c>
      <c r="C1" s="169" t="s">
        <v>2947</v>
      </c>
      <c r="D1" s="169" t="s">
        <v>2948</v>
      </c>
      <c r="E1" s="169" t="s">
        <v>2949</v>
      </c>
      <c r="F1" s="169" t="s">
        <v>2950</v>
      </c>
      <c r="G1" s="169" t="s">
        <v>2951</v>
      </c>
      <c r="H1" s="169" t="s">
        <v>2952</v>
      </c>
      <c r="I1" s="169" t="s">
        <v>2953</v>
      </c>
      <c r="J1" s="169" t="s">
        <v>2953</v>
      </c>
    </row>
    <row r="2" spans="1:10" ht="13.35" customHeight="1">
      <c r="A2" s="170" t="s">
        <v>2954</v>
      </c>
      <c r="B2" s="170" t="s">
        <v>2955</v>
      </c>
      <c r="C2" s="170" t="s">
        <v>2956</v>
      </c>
      <c r="D2" s="170" t="s">
        <v>1127</v>
      </c>
      <c r="E2" s="170" t="s">
        <v>2957</v>
      </c>
      <c r="F2" s="170" t="s">
        <v>2958</v>
      </c>
      <c r="G2" s="171">
        <v>0</v>
      </c>
      <c r="H2" s="171">
        <v>-10000</v>
      </c>
      <c r="I2" s="170" t="s">
        <v>2959</v>
      </c>
      <c r="J2" s="170" t="s">
        <v>2957</v>
      </c>
    </row>
    <row r="3" spans="1:10" ht="13.35" customHeight="1">
      <c r="A3" s="170" t="s">
        <v>2954</v>
      </c>
      <c r="B3" s="170" t="s">
        <v>2960</v>
      </c>
      <c r="C3" s="170" t="s">
        <v>2961</v>
      </c>
      <c r="D3" s="170" t="s">
        <v>900</v>
      </c>
      <c r="E3" s="170" t="s">
        <v>2957</v>
      </c>
      <c r="F3" s="170" t="s">
        <v>2958</v>
      </c>
      <c r="G3" s="171">
        <v>0</v>
      </c>
      <c r="H3" s="171">
        <v>-19.04</v>
      </c>
      <c r="I3" s="170" t="s">
        <v>2959</v>
      </c>
      <c r="J3" s="170" t="s">
        <v>2957</v>
      </c>
    </row>
    <row r="4" spans="1:10" ht="13.35" customHeight="1">
      <c r="A4" s="170" t="s">
        <v>2954</v>
      </c>
      <c r="B4" s="170" t="s">
        <v>2962</v>
      </c>
      <c r="C4" s="170" t="s">
        <v>2963</v>
      </c>
      <c r="D4" s="170" t="s">
        <v>47</v>
      </c>
      <c r="E4" s="170" t="s">
        <v>2957</v>
      </c>
      <c r="F4" s="170" t="s">
        <v>2958</v>
      </c>
      <c r="G4" s="171">
        <v>0</v>
      </c>
      <c r="H4" s="171">
        <v>-7800</v>
      </c>
      <c r="I4" s="170" t="s">
        <v>2959</v>
      </c>
      <c r="J4" s="170" t="s">
        <v>2957</v>
      </c>
    </row>
    <row r="5" spans="1:10" ht="13.35" customHeight="1">
      <c r="A5" s="170" t="s">
        <v>2954</v>
      </c>
      <c r="B5" s="170" t="s">
        <v>2964</v>
      </c>
      <c r="C5" s="170" t="s">
        <v>2961</v>
      </c>
      <c r="D5" s="170" t="s">
        <v>900</v>
      </c>
      <c r="E5" s="170" t="s">
        <v>2957</v>
      </c>
      <c r="F5" s="170" t="s">
        <v>2958</v>
      </c>
      <c r="G5" s="171">
        <v>0</v>
      </c>
      <c r="H5" s="171">
        <v>-16</v>
      </c>
      <c r="I5" s="170" t="s">
        <v>2959</v>
      </c>
      <c r="J5" s="170" t="s">
        <v>2957</v>
      </c>
    </row>
    <row r="6" spans="1:10" ht="13.35" customHeight="1">
      <c r="A6" s="170" t="s">
        <v>2954</v>
      </c>
      <c r="B6" s="170" t="s">
        <v>2965</v>
      </c>
      <c r="C6" s="170" t="s">
        <v>2961</v>
      </c>
      <c r="D6" s="170" t="s">
        <v>1329</v>
      </c>
      <c r="E6" s="170" t="s">
        <v>2957</v>
      </c>
      <c r="F6" s="170" t="s">
        <v>2958</v>
      </c>
      <c r="G6" s="171">
        <v>0</v>
      </c>
      <c r="H6" s="171">
        <v>-39375</v>
      </c>
      <c r="I6" s="170" t="s">
        <v>2959</v>
      </c>
      <c r="J6" s="170" t="s">
        <v>2957</v>
      </c>
    </row>
    <row r="7" spans="1:10" ht="13.35" customHeight="1">
      <c r="A7" s="170" t="s">
        <v>2954</v>
      </c>
      <c r="B7" s="170" t="s">
        <v>2966</v>
      </c>
      <c r="C7" s="170" t="s">
        <v>2961</v>
      </c>
      <c r="D7" s="170" t="s">
        <v>1337</v>
      </c>
      <c r="E7" s="170" t="s">
        <v>2957</v>
      </c>
      <c r="F7" s="170" t="s">
        <v>2958</v>
      </c>
      <c r="G7" s="171">
        <v>0</v>
      </c>
      <c r="H7" s="171">
        <v>-1200</v>
      </c>
      <c r="I7" s="170" t="s">
        <v>2959</v>
      </c>
      <c r="J7" s="170" t="s">
        <v>2957</v>
      </c>
    </row>
    <row r="8" spans="1:10" ht="13.35" customHeight="1">
      <c r="A8" s="170" t="s">
        <v>2954</v>
      </c>
      <c r="B8" s="170" t="s">
        <v>2967</v>
      </c>
      <c r="C8" s="170" t="s">
        <v>2961</v>
      </c>
      <c r="D8" s="170" t="s">
        <v>1632</v>
      </c>
      <c r="E8" s="170" t="s">
        <v>2957</v>
      </c>
      <c r="F8" s="170" t="s">
        <v>2958</v>
      </c>
      <c r="G8" s="171">
        <v>0</v>
      </c>
      <c r="H8" s="171">
        <v>-3000</v>
      </c>
      <c r="I8" s="170" t="s">
        <v>2959</v>
      </c>
      <c r="J8" s="170" t="s">
        <v>2957</v>
      </c>
    </row>
    <row r="9" spans="1:10" ht="13.35" customHeight="1">
      <c r="A9" s="170" t="s">
        <v>2954</v>
      </c>
      <c r="B9" s="170" t="s">
        <v>2968</v>
      </c>
      <c r="C9" s="170" t="s">
        <v>52</v>
      </c>
      <c r="D9" s="170" t="s">
        <v>913</v>
      </c>
      <c r="E9" s="170" t="s">
        <v>2957</v>
      </c>
      <c r="F9" s="170" t="s">
        <v>2958</v>
      </c>
      <c r="G9" s="171">
        <v>0</v>
      </c>
      <c r="H9" s="171">
        <v>0</v>
      </c>
      <c r="I9" s="170" t="s">
        <v>2969</v>
      </c>
      <c r="J9" s="170" t="s">
        <v>2957</v>
      </c>
    </row>
    <row r="10" spans="1:10" ht="13.35" customHeight="1">
      <c r="A10" s="170" t="s">
        <v>2954</v>
      </c>
      <c r="B10" s="170" t="s">
        <v>2970</v>
      </c>
      <c r="C10" s="170" t="s">
        <v>545</v>
      </c>
      <c r="D10" s="170" t="s">
        <v>108</v>
      </c>
      <c r="E10" s="170" t="s">
        <v>2957</v>
      </c>
      <c r="F10" s="170" t="s">
        <v>2958</v>
      </c>
      <c r="G10" s="171">
        <v>0</v>
      </c>
      <c r="H10" s="171">
        <v>-1404</v>
      </c>
      <c r="I10" s="170" t="s">
        <v>2959</v>
      </c>
      <c r="J10" s="170" t="s">
        <v>2957</v>
      </c>
    </row>
    <row r="11" spans="1:10" ht="13.35" customHeight="1">
      <c r="A11" s="170" t="s">
        <v>2954</v>
      </c>
      <c r="B11" s="170" t="s">
        <v>2971</v>
      </c>
      <c r="C11" s="170" t="s">
        <v>405</v>
      </c>
      <c r="D11" s="170" t="s">
        <v>534</v>
      </c>
      <c r="E11" s="170" t="s">
        <v>2957</v>
      </c>
      <c r="F11" s="170" t="s">
        <v>2958</v>
      </c>
      <c r="G11" s="171">
        <v>0</v>
      </c>
      <c r="H11" s="171">
        <v>0</v>
      </c>
      <c r="I11" s="170" t="s">
        <v>2969</v>
      </c>
      <c r="J11" s="170" t="s">
        <v>2957</v>
      </c>
    </row>
    <row r="12" spans="1:10" ht="13.35" customHeight="1">
      <c r="A12" s="170" t="s">
        <v>2954</v>
      </c>
      <c r="B12" s="170" t="s">
        <v>2972</v>
      </c>
      <c r="C12" s="170" t="s">
        <v>52</v>
      </c>
      <c r="D12" s="170" t="s">
        <v>1869</v>
      </c>
      <c r="E12" s="170" t="s">
        <v>2957</v>
      </c>
      <c r="F12" s="170" t="s">
        <v>2958</v>
      </c>
      <c r="G12" s="171">
        <v>0</v>
      </c>
      <c r="H12" s="171">
        <v>0</v>
      </c>
      <c r="I12" s="170" t="s">
        <v>2973</v>
      </c>
      <c r="J12" s="170" t="s">
        <v>2957</v>
      </c>
    </row>
    <row r="13" spans="1:10" ht="13.35" customHeight="1">
      <c r="A13" s="170" t="s">
        <v>2954</v>
      </c>
      <c r="B13" s="170" t="s">
        <v>2974</v>
      </c>
      <c r="C13" s="170" t="s">
        <v>214</v>
      </c>
      <c r="D13" s="170" t="s">
        <v>1071</v>
      </c>
      <c r="E13" s="170" t="s">
        <v>2957</v>
      </c>
      <c r="F13" s="170" t="s">
        <v>2958</v>
      </c>
      <c r="G13" s="171">
        <v>0</v>
      </c>
      <c r="H13" s="171">
        <v>0</v>
      </c>
      <c r="I13" s="170" t="s">
        <v>2973</v>
      </c>
      <c r="J13" s="170" t="s">
        <v>2957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6DD7-249E-4840-A064-953ED7A589B1}">
  <sheetPr>
    <outlinePr summaryBelow="0" summaryRight="0"/>
    <pageSetUpPr autoPageBreaks="0"/>
  </sheetPr>
  <dimension ref="A1:V19"/>
  <sheetViews>
    <sheetView showGridLines="0" showOutlineSymbols="0" workbookViewId="0">
      <selection activeCell="N15" sqref="N15:P15"/>
    </sheetView>
  </sheetViews>
  <sheetFormatPr defaultRowHeight="12.75" customHeight="1"/>
  <cols>
    <col min="1" max="1" width="3.42578125" style="62" customWidth="1"/>
    <col min="2" max="2" width="9.42578125" style="62" customWidth="1"/>
    <col min="3" max="3" width="11.140625" style="62" customWidth="1"/>
    <col min="4" max="4" width="1.140625" style="62" customWidth="1"/>
    <col min="5" max="5" width="5.7109375" style="62" customWidth="1"/>
    <col min="6" max="6" width="1.140625" style="62" customWidth="1"/>
    <col min="7" max="7" width="2.28515625" style="62" customWidth="1"/>
    <col min="8" max="8" width="11.42578125" style="62" customWidth="1"/>
    <col min="9" max="9" width="1.28515625" style="62" customWidth="1"/>
    <col min="10" max="10" width="1" style="62" customWidth="1"/>
    <col min="11" max="11" width="8" style="62" customWidth="1"/>
    <col min="12" max="12" width="5.5703125" style="62" customWidth="1"/>
    <col min="13" max="13" width="1.28515625" style="62" customWidth="1"/>
    <col min="14" max="14" width="3.42578125" style="62" customWidth="1"/>
    <col min="15" max="15" width="1.140625" style="62" customWidth="1"/>
    <col min="16" max="16" width="7.140625" style="62" customWidth="1"/>
    <col min="17" max="17" width="17.28515625" style="62" customWidth="1"/>
    <col min="18" max="18" width="2" style="62" customWidth="1"/>
    <col min="19" max="19" width="5.42578125" style="62" customWidth="1"/>
    <col min="20" max="20" width="1.42578125" style="62" customWidth="1"/>
    <col min="21" max="21" width="5.7109375" style="62" customWidth="1"/>
    <col min="22" max="22" width="3.28515625" style="62" customWidth="1"/>
    <col min="23" max="256" width="6.85546875" style="62" customWidth="1"/>
    <col min="257" max="257" width="3.42578125" style="62" customWidth="1"/>
    <col min="258" max="258" width="9.42578125" style="62" customWidth="1"/>
    <col min="259" max="259" width="11.140625" style="62" customWidth="1"/>
    <col min="260" max="260" width="1.140625" style="62" customWidth="1"/>
    <col min="261" max="261" width="5.7109375" style="62" customWidth="1"/>
    <col min="262" max="262" width="1.140625" style="62" customWidth="1"/>
    <col min="263" max="263" width="2.28515625" style="62" customWidth="1"/>
    <col min="264" max="264" width="11.42578125" style="62" customWidth="1"/>
    <col min="265" max="265" width="1.28515625" style="62" customWidth="1"/>
    <col min="266" max="266" width="1" style="62" customWidth="1"/>
    <col min="267" max="267" width="8" style="62" customWidth="1"/>
    <col min="268" max="268" width="5.5703125" style="62" customWidth="1"/>
    <col min="269" max="269" width="1.28515625" style="62" customWidth="1"/>
    <col min="270" max="270" width="3.42578125" style="62" customWidth="1"/>
    <col min="271" max="271" width="1.140625" style="62" customWidth="1"/>
    <col min="272" max="272" width="7.140625" style="62" customWidth="1"/>
    <col min="273" max="273" width="17.28515625" style="62" customWidth="1"/>
    <col min="274" max="274" width="2" style="62" customWidth="1"/>
    <col min="275" max="275" width="5.42578125" style="62" customWidth="1"/>
    <col min="276" max="276" width="1.42578125" style="62" customWidth="1"/>
    <col min="277" max="277" width="5.7109375" style="62" customWidth="1"/>
    <col min="278" max="278" width="3.28515625" style="62" customWidth="1"/>
    <col min="279" max="512" width="6.85546875" style="62" customWidth="1"/>
    <col min="513" max="513" width="3.42578125" style="62" customWidth="1"/>
    <col min="514" max="514" width="9.42578125" style="62" customWidth="1"/>
    <col min="515" max="515" width="11.140625" style="62" customWidth="1"/>
    <col min="516" max="516" width="1.140625" style="62" customWidth="1"/>
    <col min="517" max="517" width="5.7109375" style="62" customWidth="1"/>
    <col min="518" max="518" width="1.140625" style="62" customWidth="1"/>
    <col min="519" max="519" width="2.28515625" style="62" customWidth="1"/>
    <col min="520" max="520" width="11.42578125" style="62" customWidth="1"/>
    <col min="521" max="521" width="1.28515625" style="62" customWidth="1"/>
    <col min="522" max="522" width="1" style="62" customWidth="1"/>
    <col min="523" max="523" width="8" style="62" customWidth="1"/>
    <col min="524" max="524" width="5.5703125" style="62" customWidth="1"/>
    <col min="525" max="525" width="1.28515625" style="62" customWidth="1"/>
    <col min="526" max="526" width="3.42578125" style="62" customWidth="1"/>
    <col min="527" max="527" width="1.140625" style="62" customWidth="1"/>
    <col min="528" max="528" width="7.140625" style="62" customWidth="1"/>
    <col min="529" max="529" width="17.28515625" style="62" customWidth="1"/>
    <col min="530" max="530" width="2" style="62" customWidth="1"/>
    <col min="531" max="531" width="5.42578125" style="62" customWidth="1"/>
    <col min="532" max="532" width="1.42578125" style="62" customWidth="1"/>
    <col min="533" max="533" width="5.7109375" style="62" customWidth="1"/>
    <col min="534" max="534" width="3.28515625" style="62" customWidth="1"/>
    <col min="535" max="768" width="6.85546875" style="62" customWidth="1"/>
    <col min="769" max="769" width="3.42578125" style="62" customWidth="1"/>
    <col min="770" max="770" width="9.42578125" style="62" customWidth="1"/>
    <col min="771" max="771" width="11.140625" style="62" customWidth="1"/>
    <col min="772" max="772" width="1.140625" style="62" customWidth="1"/>
    <col min="773" max="773" width="5.7109375" style="62" customWidth="1"/>
    <col min="774" max="774" width="1.140625" style="62" customWidth="1"/>
    <col min="775" max="775" width="2.28515625" style="62" customWidth="1"/>
    <col min="776" max="776" width="11.42578125" style="62" customWidth="1"/>
    <col min="777" max="777" width="1.28515625" style="62" customWidth="1"/>
    <col min="778" max="778" width="1" style="62" customWidth="1"/>
    <col min="779" max="779" width="8" style="62" customWidth="1"/>
    <col min="780" max="780" width="5.5703125" style="62" customWidth="1"/>
    <col min="781" max="781" width="1.28515625" style="62" customWidth="1"/>
    <col min="782" max="782" width="3.42578125" style="62" customWidth="1"/>
    <col min="783" max="783" width="1.140625" style="62" customWidth="1"/>
    <col min="784" max="784" width="7.140625" style="62" customWidth="1"/>
    <col min="785" max="785" width="17.28515625" style="62" customWidth="1"/>
    <col min="786" max="786" width="2" style="62" customWidth="1"/>
    <col min="787" max="787" width="5.42578125" style="62" customWidth="1"/>
    <col min="788" max="788" width="1.42578125" style="62" customWidth="1"/>
    <col min="789" max="789" width="5.7109375" style="62" customWidth="1"/>
    <col min="790" max="790" width="3.28515625" style="62" customWidth="1"/>
    <col min="791" max="1024" width="6.85546875" style="62" customWidth="1"/>
    <col min="1025" max="1025" width="3.42578125" style="62" customWidth="1"/>
    <col min="1026" max="1026" width="9.42578125" style="62" customWidth="1"/>
    <col min="1027" max="1027" width="11.140625" style="62" customWidth="1"/>
    <col min="1028" max="1028" width="1.140625" style="62" customWidth="1"/>
    <col min="1029" max="1029" width="5.7109375" style="62" customWidth="1"/>
    <col min="1030" max="1030" width="1.140625" style="62" customWidth="1"/>
    <col min="1031" max="1031" width="2.28515625" style="62" customWidth="1"/>
    <col min="1032" max="1032" width="11.42578125" style="62" customWidth="1"/>
    <col min="1033" max="1033" width="1.28515625" style="62" customWidth="1"/>
    <col min="1034" max="1034" width="1" style="62" customWidth="1"/>
    <col min="1035" max="1035" width="8" style="62" customWidth="1"/>
    <col min="1036" max="1036" width="5.5703125" style="62" customWidth="1"/>
    <col min="1037" max="1037" width="1.28515625" style="62" customWidth="1"/>
    <col min="1038" max="1038" width="3.42578125" style="62" customWidth="1"/>
    <col min="1039" max="1039" width="1.140625" style="62" customWidth="1"/>
    <col min="1040" max="1040" width="7.140625" style="62" customWidth="1"/>
    <col min="1041" max="1041" width="17.28515625" style="62" customWidth="1"/>
    <col min="1042" max="1042" width="2" style="62" customWidth="1"/>
    <col min="1043" max="1043" width="5.42578125" style="62" customWidth="1"/>
    <col min="1044" max="1044" width="1.42578125" style="62" customWidth="1"/>
    <col min="1045" max="1045" width="5.7109375" style="62" customWidth="1"/>
    <col min="1046" max="1046" width="3.28515625" style="62" customWidth="1"/>
    <col min="1047" max="1280" width="6.85546875" style="62" customWidth="1"/>
    <col min="1281" max="1281" width="3.42578125" style="62" customWidth="1"/>
    <col min="1282" max="1282" width="9.42578125" style="62" customWidth="1"/>
    <col min="1283" max="1283" width="11.140625" style="62" customWidth="1"/>
    <col min="1284" max="1284" width="1.140625" style="62" customWidth="1"/>
    <col min="1285" max="1285" width="5.7109375" style="62" customWidth="1"/>
    <col min="1286" max="1286" width="1.140625" style="62" customWidth="1"/>
    <col min="1287" max="1287" width="2.28515625" style="62" customWidth="1"/>
    <col min="1288" max="1288" width="11.42578125" style="62" customWidth="1"/>
    <col min="1289" max="1289" width="1.28515625" style="62" customWidth="1"/>
    <col min="1290" max="1290" width="1" style="62" customWidth="1"/>
    <col min="1291" max="1291" width="8" style="62" customWidth="1"/>
    <col min="1292" max="1292" width="5.5703125" style="62" customWidth="1"/>
    <col min="1293" max="1293" width="1.28515625" style="62" customWidth="1"/>
    <col min="1294" max="1294" width="3.42578125" style="62" customWidth="1"/>
    <col min="1295" max="1295" width="1.140625" style="62" customWidth="1"/>
    <col min="1296" max="1296" width="7.140625" style="62" customWidth="1"/>
    <col min="1297" max="1297" width="17.28515625" style="62" customWidth="1"/>
    <col min="1298" max="1298" width="2" style="62" customWidth="1"/>
    <col min="1299" max="1299" width="5.42578125" style="62" customWidth="1"/>
    <col min="1300" max="1300" width="1.42578125" style="62" customWidth="1"/>
    <col min="1301" max="1301" width="5.7109375" style="62" customWidth="1"/>
    <col min="1302" max="1302" width="3.28515625" style="62" customWidth="1"/>
    <col min="1303" max="1536" width="6.85546875" style="62" customWidth="1"/>
    <col min="1537" max="1537" width="3.42578125" style="62" customWidth="1"/>
    <col min="1538" max="1538" width="9.42578125" style="62" customWidth="1"/>
    <col min="1539" max="1539" width="11.140625" style="62" customWidth="1"/>
    <col min="1540" max="1540" width="1.140625" style="62" customWidth="1"/>
    <col min="1541" max="1541" width="5.7109375" style="62" customWidth="1"/>
    <col min="1542" max="1542" width="1.140625" style="62" customWidth="1"/>
    <col min="1543" max="1543" width="2.28515625" style="62" customWidth="1"/>
    <col min="1544" max="1544" width="11.42578125" style="62" customWidth="1"/>
    <col min="1545" max="1545" width="1.28515625" style="62" customWidth="1"/>
    <col min="1546" max="1546" width="1" style="62" customWidth="1"/>
    <col min="1547" max="1547" width="8" style="62" customWidth="1"/>
    <col min="1548" max="1548" width="5.5703125" style="62" customWidth="1"/>
    <col min="1549" max="1549" width="1.28515625" style="62" customWidth="1"/>
    <col min="1550" max="1550" width="3.42578125" style="62" customWidth="1"/>
    <col min="1551" max="1551" width="1.140625" style="62" customWidth="1"/>
    <col min="1552" max="1552" width="7.140625" style="62" customWidth="1"/>
    <col min="1553" max="1553" width="17.28515625" style="62" customWidth="1"/>
    <col min="1554" max="1554" width="2" style="62" customWidth="1"/>
    <col min="1555" max="1555" width="5.42578125" style="62" customWidth="1"/>
    <col min="1556" max="1556" width="1.42578125" style="62" customWidth="1"/>
    <col min="1557" max="1557" width="5.7109375" style="62" customWidth="1"/>
    <col min="1558" max="1558" width="3.28515625" style="62" customWidth="1"/>
    <col min="1559" max="1792" width="6.85546875" style="62" customWidth="1"/>
    <col min="1793" max="1793" width="3.42578125" style="62" customWidth="1"/>
    <col min="1794" max="1794" width="9.42578125" style="62" customWidth="1"/>
    <col min="1795" max="1795" width="11.140625" style="62" customWidth="1"/>
    <col min="1796" max="1796" width="1.140625" style="62" customWidth="1"/>
    <col min="1797" max="1797" width="5.7109375" style="62" customWidth="1"/>
    <col min="1798" max="1798" width="1.140625" style="62" customWidth="1"/>
    <col min="1799" max="1799" width="2.28515625" style="62" customWidth="1"/>
    <col min="1800" max="1800" width="11.42578125" style="62" customWidth="1"/>
    <col min="1801" max="1801" width="1.28515625" style="62" customWidth="1"/>
    <col min="1802" max="1802" width="1" style="62" customWidth="1"/>
    <col min="1803" max="1803" width="8" style="62" customWidth="1"/>
    <col min="1804" max="1804" width="5.5703125" style="62" customWidth="1"/>
    <col min="1805" max="1805" width="1.28515625" style="62" customWidth="1"/>
    <col min="1806" max="1806" width="3.42578125" style="62" customWidth="1"/>
    <col min="1807" max="1807" width="1.140625" style="62" customWidth="1"/>
    <col min="1808" max="1808" width="7.140625" style="62" customWidth="1"/>
    <col min="1809" max="1809" width="17.28515625" style="62" customWidth="1"/>
    <col min="1810" max="1810" width="2" style="62" customWidth="1"/>
    <col min="1811" max="1811" width="5.42578125" style="62" customWidth="1"/>
    <col min="1812" max="1812" width="1.42578125" style="62" customWidth="1"/>
    <col min="1813" max="1813" width="5.7109375" style="62" customWidth="1"/>
    <col min="1814" max="1814" width="3.28515625" style="62" customWidth="1"/>
    <col min="1815" max="2048" width="6.85546875" style="62" customWidth="1"/>
    <col min="2049" max="2049" width="3.42578125" style="62" customWidth="1"/>
    <col min="2050" max="2050" width="9.42578125" style="62" customWidth="1"/>
    <col min="2051" max="2051" width="11.140625" style="62" customWidth="1"/>
    <col min="2052" max="2052" width="1.140625" style="62" customWidth="1"/>
    <col min="2053" max="2053" width="5.7109375" style="62" customWidth="1"/>
    <col min="2054" max="2054" width="1.140625" style="62" customWidth="1"/>
    <col min="2055" max="2055" width="2.28515625" style="62" customWidth="1"/>
    <col min="2056" max="2056" width="11.42578125" style="62" customWidth="1"/>
    <col min="2057" max="2057" width="1.28515625" style="62" customWidth="1"/>
    <col min="2058" max="2058" width="1" style="62" customWidth="1"/>
    <col min="2059" max="2059" width="8" style="62" customWidth="1"/>
    <col min="2060" max="2060" width="5.5703125" style="62" customWidth="1"/>
    <col min="2061" max="2061" width="1.28515625" style="62" customWidth="1"/>
    <col min="2062" max="2062" width="3.42578125" style="62" customWidth="1"/>
    <col min="2063" max="2063" width="1.140625" style="62" customWidth="1"/>
    <col min="2064" max="2064" width="7.140625" style="62" customWidth="1"/>
    <col min="2065" max="2065" width="17.28515625" style="62" customWidth="1"/>
    <col min="2066" max="2066" width="2" style="62" customWidth="1"/>
    <col min="2067" max="2067" width="5.42578125" style="62" customWidth="1"/>
    <col min="2068" max="2068" width="1.42578125" style="62" customWidth="1"/>
    <col min="2069" max="2069" width="5.7109375" style="62" customWidth="1"/>
    <col min="2070" max="2070" width="3.28515625" style="62" customWidth="1"/>
    <col min="2071" max="2304" width="6.85546875" style="62" customWidth="1"/>
    <col min="2305" max="2305" width="3.42578125" style="62" customWidth="1"/>
    <col min="2306" max="2306" width="9.42578125" style="62" customWidth="1"/>
    <col min="2307" max="2307" width="11.140625" style="62" customWidth="1"/>
    <col min="2308" max="2308" width="1.140625" style="62" customWidth="1"/>
    <col min="2309" max="2309" width="5.7109375" style="62" customWidth="1"/>
    <col min="2310" max="2310" width="1.140625" style="62" customWidth="1"/>
    <col min="2311" max="2311" width="2.28515625" style="62" customWidth="1"/>
    <col min="2312" max="2312" width="11.42578125" style="62" customWidth="1"/>
    <col min="2313" max="2313" width="1.28515625" style="62" customWidth="1"/>
    <col min="2314" max="2314" width="1" style="62" customWidth="1"/>
    <col min="2315" max="2315" width="8" style="62" customWidth="1"/>
    <col min="2316" max="2316" width="5.5703125" style="62" customWidth="1"/>
    <col min="2317" max="2317" width="1.28515625" style="62" customWidth="1"/>
    <col min="2318" max="2318" width="3.42578125" style="62" customWidth="1"/>
    <col min="2319" max="2319" width="1.140625" style="62" customWidth="1"/>
    <col min="2320" max="2320" width="7.140625" style="62" customWidth="1"/>
    <col min="2321" max="2321" width="17.28515625" style="62" customWidth="1"/>
    <col min="2322" max="2322" width="2" style="62" customWidth="1"/>
    <col min="2323" max="2323" width="5.42578125" style="62" customWidth="1"/>
    <col min="2324" max="2324" width="1.42578125" style="62" customWidth="1"/>
    <col min="2325" max="2325" width="5.7109375" style="62" customWidth="1"/>
    <col min="2326" max="2326" width="3.28515625" style="62" customWidth="1"/>
    <col min="2327" max="2560" width="6.85546875" style="62" customWidth="1"/>
    <col min="2561" max="2561" width="3.42578125" style="62" customWidth="1"/>
    <col min="2562" max="2562" width="9.42578125" style="62" customWidth="1"/>
    <col min="2563" max="2563" width="11.140625" style="62" customWidth="1"/>
    <col min="2564" max="2564" width="1.140625" style="62" customWidth="1"/>
    <col min="2565" max="2565" width="5.7109375" style="62" customWidth="1"/>
    <col min="2566" max="2566" width="1.140625" style="62" customWidth="1"/>
    <col min="2567" max="2567" width="2.28515625" style="62" customWidth="1"/>
    <col min="2568" max="2568" width="11.42578125" style="62" customWidth="1"/>
    <col min="2569" max="2569" width="1.28515625" style="62" customWidth="1"/>
    <col min="2570" max="2570" width="1" style="62" customWidth="1"/>
    <col min="2571" max="2571" width="8" style="62" customWidth="1"/>
    <col min="2572" max="2572" width="5.5703125" style="62" customWidth="1"/>
    <col min="2573" max="2573" width="1.28515625" style="62" customWidth="1"/>
    <col min="2574" max="2574" width="3.42578125" style="62" customWidth="1"/>
    <col min="2575" max="2575" width="1.140625" style="62" customWidth="1"/>
    <col min="2576" max="2576" width="7.140625" style="62" customWidth="1"/>
    <col min="2577" max="2577" width="17.28515625" style="62" customWidth="1"/>
    <col min="2578" max="2578" width="2" style="62" customWidth="1"/>
    <col min="2579" max="2579" width="5.42578125" style="62" customWidth="1"/>
    <col min="2580" max="2580" width="1.42578125" style="62" customWidth="1"/>
    <col min="2581" max="2581" width="5.7109375" style="62" customWidth="1"/>
    <col min="2582" max="2582" width="3.28515625" style="62" customWidth="1"/>
    <col min="2583" max="2816" width="6.85546875" style="62" customWidth="1"/>
    <col min="2817" max="2817" width="3.42578125" style="62" customWidth="1"/>
    <col min="2818" max="2818" width="9.42578125" style="62" customWidth="1"/>
    <col min="2819" max="2819" width="11.140625" style="62" customWidth="1"/>
    <col min="2820" max="2820" width="1.140625" style="62" customWidth="1"/>
    <col min="2821" max="2821" width="5.7109375" style="62" customWidth="1"/>
    <col min="2822" max="2822" width="1.140625" style="62" customWidth="1"/>
    <col min="2823" max="2823" width="2.28515625" style="62" customWidth="1"/>
    <col min="2824" max="2824" width="11.42578125" style="62" customWidth="1"/>
    <col min="2825" max="2825" width="1.28515625" style="62" customWidth="1"/>
    <col min="2826" max="2826" width="1" style="62" customWidth="1"/>
    <col min="2827" max="2827" width="8" style="62" customWidth="1"/>
    <col min="2828" max="2828" width="5.5703125" style="62" customWidth="1"/>
    <col min="2829" max="2829" width="1.28515625" style="62" customWidth="1"/>
    <col min="2830" max="2830" width="3.42578125" style="62" customWidth="1"/>
    <col min="2831" max="2831" width="1.140625" style="62" customWidth="1"/>
    <col min="2832" max="2832" width="7.140625" style="62" customWidth="1"/>
    <col min="2833" max="2833" width="17.28515625" style="62" customWidth="1"/>
    <col min="2834" max="2834" width="2" style="62" customWidth="1"/>
    <col min="2835" max="2835" width="5.42578125" style="62" customWidth="1"/>
    <col min="2836" max="2836" width="1.42578125" style="62" customWidth="1"/>
    <col min="2837" max="2837" width="5.7109375" style="62" customWidth="1"/>
    <col min="2838" max="2838" width="3.28515625" style="62" customWidth="1"/>
    <col min="2839" max="3072" width="6.85546875" style="62" customWidth="1"/>
    <col min="3073" max="3073" width="3.42578125" style="62" customWidth="1"/>
    <col min="3074" max="3074" width="9.42578125" style="62" customWidth="1"/>
    <col min="3075" max="3075" width="11.140625" style="62" customWidth="1"/>
    <col min="3076" max="3076" width="1.140625" style="62" customWidth="1"/>
    <col min="3077" max="3077" width="5.7109375" style="62" customWidth="1"/>
    <col min="3078" max="3078" width="1.140625" style="62" customWidth="1"/>
    <col min="3079" max="3079" width="2.28515625" style="62" customWidth="1"/>
    <col min="3080" max="3080" width="11.42578125" style="62" customWidth="1"/>
    <col min="3081" max="3081" width="1.28515625" style="62" customWidth="1"/>
    <col min="3082" max="3082" width="1" style="62" customWidth="1"/>
    <col min="3083" max="3083" width="8" style="62" customWidth="1"/>
    <col min="3084" max="3084" width="5.5703125" style="62" customWidth="1"/>
    <col min="3085" max="3085" width="1.28515625" style="62" customWidth="1"/>
    <col min="3086" max="3086" width="3.42578125" style="62" customWidth="1"/>
    <col min="3087" max="3087" width="1.140625" style="62" customWidth="1"/>
    <col min="3088" max="3088" width="7.140625" style="62" customWidth="1"/>
    <col min="3089" max="3089" width="17.28515625" style="62" customWidth="1"/>
    <col min="3090" max="3090" width="2" style="62" customWidth="1"/>
    <col min="3091" max="3091" width="5.42578125" style="62" customWidth="1"/>
    <col min="3092" max="3092" width="1.42578125" style="62" customWidth="1"/>
    <col min="3093" max="3093" width="5.7109375" style="62" customWidth="1"/>
    <col min="3094" max="3094" width="3.28515625" style="62" customWidth="1"/>
    <col min="3095" max="3328" width="6.85546875" style="62" customWidth="1"/>
    <col min="3329" max="3329" width="3.42578125" style="62" customWidth="1"/>
    <col min="3330" max="3330" width="9.42578125" style="62" customWidth="1"/>
    <col min="3331" max="3331" width="11.140625" style="62" customWidth="1"/>
    <col min="3332" max="3332" width="1.140625" style="62" customWidth="1"/>
    <col min="3333" max="3333" width="5.7109375" style="62" customWidth="1"/>
    <col min="3334" max="3334" width="1.140625" style="62" customWidth="1"/>
    <col min="3335" max="3335" width="2.28515625" style="62" customWidth="1"/>
    <col min="3336" max="3336" width="11.42578125" style="62" customWidth="1"/>
    <col min="3337" max="3337" width="1.28515625" style="62" customWidth="1"/>
    <col min="3338" max="3338" width="1" style="62" customWidth="1"/>
    <col min="3339" max="3339" width="8" style="62" customWidth="1"/>
    <col min="3340" max="3340" width="5.5703125" style="62" customWidth="1"/>
    <col min="3341" max="3341" width="1.28515625" style="62" customWidth="1"/>
    <col min="3342" max="3342" width="3.42578125" style="62" customWidth="1"/>
    <col min="3343" max="3343" width="1.140625" style="62" customWidth="1"/>
    <col min="3344" max="3344" width="7.140625" style="62" customWidth="1"/>
    <col min="3345" max="3345" width="17.28515625" style="62" customWidth="1"/>
    <col min="3346" max="3346" width="2" style="62" customWidth="1"/>
    <col min="3347" max="3347" width="5.42578125" style="62" customWidth="1"/>
    <col min="3348" max="3348" width="1.42578125" style="62" customWidth="1"/>
    <col min="3349" max="3349" width="5.7109375" style="62" customWidth="1"/>
    <col min="3350" max="3350" width="3.28515625" style="62" customWidth="1"/>
    <col min="3351" max="3584" width="6.85546875" style="62" customWidth="1"/>
    <col min="3585" max="3585" width="3.42578125" style="62" customWidth="1"/>
    <col min="3586" max="3586" width="9.42578125" style="62" customWidth="1"/>
    <col min="3587" max="3587" width="11.140625" style="62" customWidth="1"/>
    <col min="3588" max="3588" width="1.140625" style="62" customWidth="1"/>
    <col min="3589" max="3589" width="5.7109375" style="62" customWidth="1"/>
    <col min="3590" max="3590" width="1.140625" style="62" customWidth="1"/>
    <col min="3591" max="3591" width="2.28515625" style="62" customWidth="1"/>
    <col min="3592" max="3592" width="11.42578125" style="62" customWidth="1"/>
    <col min="3593" max="3593" width="1.28515625" style="62" customWidth="1"/>
    <col min="3594" max="3594" width="1" style="62" customWidth="1"/>
    <col min="3595" max="3595" width="8" style="62" customWidth="1"/>
    <col min="3596" max="3596" width="5.5703125" style="62" customWidth="1"/>
    <col min="3597" max="3597" width="1.28515625" style="62" customWidth="1"/>
    <col min="3598" max="3598" width="3.42578125" style="62" customWidth="1"/>
    <col min="3599" max="3599" width="1.140625" style="62" customWidth="1"/>
    <col min="3600" max="3600" width="7.140625" style="62" customWidth="1"/>
    <col min="3601" max="3601" width="17.28515625" style="62" customWidth="1"/>
    <col min="3602" max="3602" width="2" style="62" customWidth="1"/>
    <col min="3603" max="3603" width="5.42578125" style="62" customWidth="1"/>
    <col min="3604" max="3604" width="1.42578125" style="62" customWidth="1"/>
    <col min="3605" max="3605" width="5.7109375" style="62" customWidth="1"/>
    <col min="3606" max="3606" width="3.28515625" style="62" customWidth="1"/>
    <col min="3607" max="3840" width="6.85546875" style="62" customWidth="1"/>
    <col min="3841" max="3841" width="3.42578125" style="62" customWidth="1"/>
    <col min="3842" max="3842" width="9.42578125" style="62" customWidth="1"/>
    <col min="3843" max="3843" width="11.140625" style="62" customWidth="1"/>
    <col min="3844" max="3844" width="1.140625" style="62" customWidth="1"/>
    <col min="3845" max="3845" width="5.7109375" style="62" customWidth="1"/>
    <col min="3846" max="3846" width="1.140625" style="62" customWidth="1"/>
    <col min="3847" max="3847" width="2.28515625" style="62" customWidth="1"/>
    <col min="3848" max="3848" width="11.42578125" style="62" customWidth="1"/>
    <col min="3849" max="3849" width="1.28515625" style="62" customWidth="1"/>
    <col min="3850" max="3850" width="1" style="62" customWidth="1"/>
    <col min="3851" max="3851" width="8" style="62" customWidth="1"/>
    <col min="3852" max="3852" width="5.5703125" style="62" customWidth="1"/>
    <col min="3853" max="3853" width="1.28515625" style="62" customWidth="1"/>
    <col min="3854" max="3854" width="3.42578125" style="62" customWidth="1"/>
    <col min="3855" max="3855" width="1.140625" style="62" customWidth="1"/>
    <col min="3856" max="3856" width="7.140625" style="62" customWidth="1"/>
    <col min="3857" max="3857" width="17.28515625" style="62" customWidth="1"/>
    <col min="3858" max="3858" width="2" style="62" customWidth="1"/>
    <col min="3859" max="3859" width="5.42578125" style="62" customWidth="1"/>
    <col min="3860" max="3860" width="1.42578125" style="62" customWidth="1"/>
    <col min="3861" max="3861" width="5.7109375" style="62" customWidth="1"/>
    <col min="3862" max="3862" width="3.28515625" style="62" customWidth="1"/>
    <col min="3863" max="4096" width="6.85546875" style="62" customWidth="1"/>
    <col min="4097" max="4097" width="3.42578125" style="62" customWidth="1"/>
    <col min="4098" max="4098" width="9.42578125" style="62" customWidth="1"/>
    <col min="4099" max="4099" width="11.140625" style="62" customWidth="1"/>
    <col min="4100" max="4100" width="1.140625" style="62" customWidth="1"/>
    <col min="4101" max="4101" width="5.7109375" style="62" customWidth="1"/>
    <col min="4102" max="4102" width="1.140625" style="62" customWidth="1"/>
    <col min="4103" max="4103" width="2.28515625" style="62" customWidth="1"/>
    <col min="4104" max="4104" width="11.42578125" style="62" customWidth="1"/>
    <col min="4105" max="4105" width="1.28515625" style="62" customWidth="1"/>
    <col min="4106" max="4106" width="1" style="62" customWidth="1"/>
    <col min="4107" max="4107" width="8" style="62" customWidth="1"/>
    <col min="4108" max="4108" width="5.5703125" style="62" customWidth="1"/>
    <col min="4109" max="4109" width="1.28515625" style="62" customWidth="1"/>
    <col min="4110" max="4110" width="3.42578125" style="62" customWidth="1"/>
    <col min="4111" max="4111" width="1.140625" style="62" customWidth="1"/>
    <col min="4112" max="4112" width="7.140625" style="62" customWidth="1"/>
    <col min="4113" max="4113" width="17.28515625" style="62" customWidth="1"/>
    <col min="4114" max="4114" width="2" style="62" customWidth="1"/>
    <col min="4115" max="4115" width="5.42578125" style="62" customWidth="1"/>
    <col min="4116" max="4116" width="1.42578125" style="62" customWidth="1"/>
    <col min="4117" max="4117" width="5.7109375" style="62" customWidth="1"/>
    <col min="4118" max="4118" width="3.28515625" style="62" customWidth="1"/>
    <col min="4119" max="4352" width="6.85546875" style="62" customWidth="1"/>
    <col min="4353" max="4353" width="3.42578125" style="62" customWidth="1"/>
    <col min="4354" max="4354" width="9.42578125" style="62" customWidth="1"/>
    <col min="4355" max="4355" width="11.140625" style="62" customWidth="1"/>
    <col min="4356" max="4356" width="1.140625" style="62" customWidth="1"/>
    <col min="4357" max="4357" width="5.7109375" style="62" customWidth="1"/>
    <col min="4358" max="4358" width="1.140625" style="62" customWidth="1"/>
    <col min="4359" max="4359" width="2.28515625" style="62" customWidth="1"/>
    <col min="4360" max="4360" width="11.42578125" style="62" customWidth="1"/>
    <col min="4361" max="4361" width="1.28515625" style="62" customWidth="1"/>
    <col min="4362" max="4362" width="1" style="62" customWidth="1"/>
    <col min="4363" max="4363" width="8" style="62" customWidth="1"/>
    <col min="4364" max="4364" width="5.5703125" style="62" customWidth="1"/>
    <col min="4365" max="4365" width="1.28515625" style="62" customWidth="1"/>
    <col min="4366" max="4366" width="3.42578125" style="62" customWidth="1"/>
    <col min="4367" max="4367" width="1.140625" style="62" customWidth="1"/>
    <col min="4368" max="4368" width="7.140625" style="62" customWidth="1"/>
    <col min="4369" max="4369" width="17.28515625" style="62" customWidth="1"/>
    <col min="4370" max="4370" width="2" style="62" customWidth="1"/>
    <col min="4371" max="4371" width="5.42578125" style="62" customWidth="1"/>
    <col min="4372" max="4372" width="1.42578125" style="62" customWidth="1"/>
    <col min="4373" max="4373" width="5.7109375" style="62" customWidth="1"/>
    <col min="4374" max="4374" width="3.28515625" style="62" customWidth="1"/>
    <col min="4375" max="4608" width="6.85546875" style="62" customWidth="1"/>
    <col min="4609" max="4609" width="3.42578125" style="62" customWidth="1"/>
    <col min="4610" max="4610" width="9.42578125" style="62" customWidth="1"/>
    <col min="4611" max="4611" width="11.140625" style="62" customWidth="1"/>
    <col min="4612" max="4612" width="1.140625" style="62" customWidth="1"/>
    <col min="4613" max="4613" width="5.7109375" style="62" customWidth="1"/>
    <col min="4614" max="4614" width="1.140625" style="62" customWidth="1"/>
    <col min="4615" max="4615" width="2.28515625" style="62" customWidth="1"/>
    <col min="4616" max="4616" width="11.42578125" style="62" customWidth="1"/>
    <col min="4617" max="4617" width="1.28515625" style="62" customWidth="1"/>
    <col min="4618" max="4618" width="1" style="62" customWidth="1"/>
    <col min="4619" max="4619" width="8" style="62" customWidth="1"/>
    <col min="4620" max="4620" width="5.5703125" style="62" customWidth="1"/>
    <col min="4621" max="4621" width="1.28515625" style="62" customWidth="1"/>
    <col min="4622" max="4622" width="3.42578125" style="62" customWidth="1"/>
    <col min="4623" max="4623" width="1.140625" style="62" customWidth="1"/>
    <col min="4624" max="4624" width="7.140625" style="62" customWidth="1"/>
    <col min="4625" max="4625" width="17.28515625" style="62" customWidth="1"/>
    <col min="4626" max="4626" width="2" style="62" customWidth="1"/>
    <col min="4627" max="4627" width="5.42578125" style="62" customWidth="1"/>
    <col min="4628" max="4628" width="1.42578125" style="62" customWidth="1"/>
    <col min="4629" max="4629" width="5.7109375" style="62" customWidth="1"/>
    <col min="4630" max="4630" width="3.28515625" style="62" customWidth="1"/>
    <col min="4631" max="4864" width="6.85546875" style="62" customWidth="1"/>
    <col min="4865" max="4865" width="3.42578125" style="62" customWidth="1"/>
    <col min="4866" max="4866" width="9.42578125" style="62" customWidth="1"/>
    <col min="4867" max="4867" width="11.140625" style="62" customWidth="1"/>
    <col min="4868" max="4868" width="1.140625" style="62" customWidth="1"/>
    <col min="4869" max="4869" width="5.7109375" style="62" customWidth="1"/>
    <col min="4870" max="4870" width="1.140625" style="62" customWidth="1"/>
    <col min="4871" max="4871" width="2.28515625" style="62" customWidth="1"/>
    <col min="4872" max="4872" width="11.42578125" style="62" customWidth="1"/>
    <col min="4873" max="4873" width="1.28515625" style="62" customWidth="1"/>
    <col min="4874" max="4874" width="1" style="62" customWidth="1"/>
    <col min="4875" max="4875" width="8" style="62" customWidth="1"/>
    <col min="4876" max="4876" width="5.5703125" style="62" customWidth="1"/>
    <col min="4877" max="4877" width="1.28515625" style="62" customWidth="1"/>
    <col min="4878" max="4878" width="3.42578125" style="62" customWidth="1"/>
    <col min="4879" max="4879" width="1.140625" style="62" customWidth="1"/>
    <col min="4880" max="4880" width="7.140625" style="62" customWidth="1"/>
    <col min="4881" max="4881" width="17.28515625" style="62" customWidth="1"/>
    <col min="4882" max="4882" width="2" style="62" customWidth="1"/>
    <col min="4883" max="4883" width="5.42578125" style="62" customWidth="1"/>
    <col min="4884" max="4884" width="1.42578125" style="62" customWidth="1"/>
    <col min="4885" max="4885" width="5.7109375" style="62" customWidth="1"/>
    <col min="4886" max="4886" width="3.28515625" style="62" customWidth="1"/>
    <col min="4887" max="5120" width="6.85546875" style="62" customWidth="1"/>
    <col min="5121" max="5121" width="3.42578125" style="62" customWidth="1"/>
    <col min="5122" max="5122" width="9.42578125" style="62" customWidth="1"/>
    <col min="5123" max="5123" width="11.140625" style="62" customWidth="1"/>
    <col min="5124" max="5124" width="1.140625" style="62" customWidth="1"/>
    <col min="5125" max="5125" width="5.7109375" style="62" customWidth="1"/>
    <col min="5126" max="5126" width="1.140625" style="62" customWidth="1"/>
    <col min="5127" max="5127" width="2.28515625" style="62" customWidth="1"/>
    <col min="5128" max="5128" width="11.42578125" style="62" customWidth="1"/>
    <col min="5129" max="5129" width="1.28515625" style="62" customWidth="1"/>
    <col min="5130" max="5130" width="1" style="62" customWidth="1"/>
    <col min="5131" max="5131" width="8" style="62" customWidth="1"/>
    <col min="5132" max="5132" width="5.5703125" style="62" customWidth="1"/>
    <col min="5133" max="5133" width="1.28515625" style="62" customWidth="1"/>
    <col min="5134" max="5134" width="3.42578125" style="62" customWidth="1"/>
    <col min="5135" max="5135" width="1.140625" style="62" customWidth="1"/>
    <col min="5136" max="5136" width="7.140625" style="62" customWidth="1"/>
    <col min="5137" max="5137" width="17.28515625" style="62" customWidth="1"/>
    <col min="5138" max="5138" width="2" style="62" customWidth="1"/>
    <col min="5139" max="5139" width="5.42578125" style="62" customWidth="1"/>
    <col min="5140" max="5140" width="1.42578125" style="62" customWidth="1"/>
    <col min="5141" max="5141" width="5.7109375" style="62" customWidth="1"/>
    <col min="5142" max="5142" width="3.28515625" style="62" customWidth="1"/>
    <col min="5143" max="5376" width="6.85546875" style="62" customWidth="1"/>
    <col min="5377" max="5377" width="3.42578125" style="62" customWidth="1"/>
    <col min="5378" max="5378" width="9.42578125" style="62" customWidth="1"/>
    <col min="5379" max="5379" width="11.140625" style="62" customWidth="1"/>
    <col min="5380" max="5380" width="1.140625" style="62" customWidth="1"/>
    <col min="5381" max="5381" width="5.7109375" style="62" customWidth="1"/>
    <col min="5382" max="5382" width="1.140625" style="62" customWidth="1"/>
    <col min="5383" max="5383" width="2.28515625" style="62" customWidth="1"/>
    <col min="5384" max="5384" width="11.42578125" style="62" customWidth="1"/>
    <col min="5385" max="5385" width="1.28515625" style="62" customWidth="1"/>
    <col min="5386" max="5386" width="1" style="62" customWidth="1"/>
    <col min="5387" max="5387" width="8" style="62" customWidth="1"/>
    <col min="5388" max="5388" width="5.5703125" style="62" customWidth="1"/>
    <col min="5389" max="5389" width="1.28515625" style="62" customWidth="1"/>
    <col min="5390" max="5390" width="3.42578125" style="62" customWidth="1"/>
    <col min="5391" max="5391" width="1.140625" style="62" customWidth="1"/>
    <col min="5392" max="5392" width="7.140625" style="62" customWidth="1"/>
    <col min="5393" max="5393" width="17.28515625" style="62" customWidth="1"/>
    <col min="5394" max="5394" width="2" style="62" customWidth="1"/>
    <col min="5395" max="5395" width="5.42578125" style="62" customWidth="1"/>
    <col min="5396" max="5396" width="1.42578125" style="62" customWidth="1"/>
    <col min="5397" max="5397" width="5.7109375" style="62" customWidth="1"/>
    <col min="5398" max="5398" width="3.28515625" style="62" customWidth="1"/>
    <col min="5399" max="5632" width="6.85546875" style="62" customWidth="1"/>
    <col min="5633" max="5633" width="3.42578125" style="62" customWidth="1"/>
    <col min="5634" max="5634" width="9.42578125" style="62" customWidth="1"/>
    <col min="5635" max="5635" width="11.140625" style="62" customWidth="1"/>
    <col min="5636" max="5636" width="1.140625" style="62" customWidth="1"/>
    <col min="5637" max="5637" width="5.7109375" style="62" customWidth="1"/>
    <col min="5638" max="5638" width="1.140625" style="62" customWidth="1"/>
    <col min="5639" max="5639" width="2.28515625" style="62" customWidth="1"/>
    <col min="5640" max="5640" width="11.42578125" style="62" customWidth="1"/>
    <col min="5641" max="5641" width="1.28515625" style="62" customWidth="1"/>
    <col min="5642" max="5642" width="1" style="62" customWidth="1"/>
    <col min="5643" max="5643" width="8" style="62" customWidth="1"/>
    <col min="5644" max="5644" width="5.5703125" style="62" customWidth="1"/>
    <col min="5645" max="5645" width="1.28515625" style="62" customWidth="1"/>
    <col min="5646" max="5646" width="3.42578125" style="62" customWidth="1"/>
    <col min="5647" max="5647" width="1.140625" style="62" customWidth="1"/>
    <col min="5648" max="5648" width="7.140625" style="62" customWidth="1"/>
    <col min="5649" max="5649" width="17.28515625" style="62" customWidth="1"/>
    <col min="5650" max="5650" width="2" style="62" customWidth="1"/>
    <col min="5651" max="5651" width="5.42578125" style="62" customWidth="1"/>
    <col min="5652" max="5652" width="1.42578125" style="62" customWidth="1"/>
    <col min="5653" max="5653" width="5.7109375" style="62" customWidth="1"/>
    <col min="5654" max="5654" width="3.28515625" style="62" customWidth="1"/>
    <col min="5655" max="5888" width="6.85546875" style="62" customWidth="1"/>
    <col min="5889" max="5889" width="3.42578125" style="62" customWidth="1"/>
    <col min="5890" max="5890" width="9.42578125" style="62" customWidth="1"/>
    <col min="5891" max="5891" width="11.140625" style="62" customWidth="1"/>
    <col min="5892" max="5892" width="1.140625" style="62" customWidth="1"/>
    <col min="5893" max="5893" width="5.7109375" style="62" customWidth="1"/>
    <col min="5894" max="5894" width="1.140625" style="62" customWidth="1"/>
    <col min="5895" max="5895" width="2.28515625" style="62" customWidth="1"/>
    <col min="5896" max="5896" width="11.42578125" style="62" customWidth="1"/>
    <col min="5897" max="5897" width="1.28515625" style="62" customWidth="1"/>
    <col min="5898" max="5898" width="1" style="62" customWidth="1"/>
    <col min="5899" max="5899" width="8" style="62" customWidth="1"/>
    <col min="5900" max="5900" width="5.5703125" style="62" customWidth="1"/>
    <col min="5901" max="5901" width="1.28515625" style="62" customWidth="1"/>
    <col min="5902" max="5902" width="3.42578125" style="62" customWidth="1"/>
    <col min="5903" max="5903" width="1.140625" style="62" customWidth="1"/>
    <col min="5904" max="5904" width="7.140625" style="62" customWidth="1"/>
    <col min="5905" max="5905" width="17.28515625" style="62" customWidth="1"/>
    <col min="5906" max="5906" width="2" style="62" customWidth="1"/>
    <col min="5907" max="5907" width="5.42578125" style="62" customWidth="1"/>
    <col min="5908" max="5908" width="1.42578125" style="62" customWidth="1"/>
    <col min="5909" max="5909" width="5.7109375" style="62" customWidth="1"/>
    <col min="5910" max="5910" width="3.28515625" style="62" customWidth="1"/>
    <col min="5911" max="6144" width="6.85546875" style="62" customWidth="1"/>
    <col min="6145" max="6145" width="3.42578125" style="62" customWidth="1"/>
    <col min="6146" max="6146" width="9.42578125" style="62" customWidth="1"/>
    <col min="6147" max="6147" width="11.140625" style="62" customWidth="1"/>
    <col min="6148" max="6148" width="1.140625" style="62" customWidth="1"/>
    <col min="6149" max="6149" width="5.7109375" style="62" customWidth="1"/>
    <col min="6150" max="6150" width="1.140625" style="62" customWidth="1"/>
    <col min="6151" max="6151" width="2.28515625" style="62" customWidth="1"/>
    <col min="6152" max="6152" width="11.42578125" style="62" customWidth="1"/>
    <col min="6153" max="6153" width="1.28515625" style="62" customWidth="1"/>
    <col min="6154" max="6154" width="1" style="62" customWidth="1"/>
    <col min="6155" max="6155" width="8" style="62" customWidth="1"/>
    <col min="6156" max="6156" width="5.5703125" style="62" customWidth="1"/>
    <col min="6157" max="6157" width="1.28515625" style="62" customWidth="1"/>
    <col min="6158" max="6158" width="3.42578125" style="62" customWidth="1"/>
    <col min="6159" max="6159" width="1.140625" style="62" customWidth="1"/>
    <col min="6160" max="6160" width="7.140625" style="62" customWidth="1"/>
    <col min="6161" max="6161" width="17.28515625" style="62" customWidth="1"/>
    <col min="6162" max="6162" width="2" style="62" customWidth="1"/>
    <col min="6163" max="6163" width="5.42578125" style="62" customWidth="1"/>
    <col min="6164" max="6164" width="1.42578125" style="62" customWidth="1"/>
    <col min="6165" max="6165" width="5.7109375" style="62" customWidth="1"/>
    <col min="6166" max="6166" width="3.28515625" style="62" customWidth="1"/>
    <col min="6167" max="6400" width="6.85546875" style="62" customWidth="1"/>
    <col min="6401" max="6401" width="3.42578125" style="62" customWidth="1"/>
    <col min="6402" max="6402" width="9.42578125" style="62" customWidth="1"/>
    <col min="6403" max="6403" width="11.140625" style="62" customWidth="1"/>
    <col min="6404" max="6404" width="1.140625" style="62" customWidth="1"/>
    <col min="6405" max="6405" width="5.7109375" style="62" customWidth="1"/>
    <col min="6406" max="6406" width="1.140625" style="62" customWidth="1"/>
    <col min="6407" max="6407" width="2.28515625" style="62" customWidth="1"/>
    <col min="6408" max="6408" width="11.42578125" style="62" customWidth="1"/>
    <col min="6409" max="6409" width="1.28515625" style="62" customWidth="1"/>
    <col min="6410" max="6410" width="1" style="62" customWidth="1"/>
    <col min="6411" max="6411" width="8" style="62" customWidth="1"/>
    <col min="6412" max="6412" width="5.5703125" style="62" customWidth="1"/>
    <col min="6413" max="6413" width="1.28515625" style="62" customWidth="1"/>
    <col min="6414" max="6414" width="3.42578125" style="62" customWidth="1"/>
    <col min="6415" max="6415" width="1.140625" style="62" customWidth="1"/>
    <col min="6416" max="6416" width="7.140625" style="62" customWidth="1"/>
    <col min="6417" max="6417" width="17.28515625" style="62" customWidth="1"/>
    <col min="6418" max="6418" width="2" style="62" customWidth="1"/>
    <col min="6419" max="6419" width="5.42578125" style="62" customWidth="1"/>
    <col min="6420" max="6420" width="1.42578125" style="62" customWidth="1"/>
    <col min="6421" max="6421" width="5.7109375" style="62" customWidth="1"/>
    <col min="6422" max="6422" width="3.28515625" style="62" customWidth="1"/>
    <col min="6423" max="6656" width="6.85546875" style="62" customWidth="1"/>
    <col min="6657" max="6657" width="3.42578125" style="62" customWidth="1"/>
    <col min="6658" max="6658" width="9.42578125" style="62" customWidth="1"/>
    <col min="6659" max="6659" width="11.140625" style="62" customWidth="1"/>
    <col min="6660" max="6660" width="1.140625" style="62" customWidth="1"/>
    <col min="6661" max="6661" width="5.7109375" style="62" customWidth="1"/>
    <col min="6662" max="6662" width="1.140625" style="62" customWidth="1"/>
    <col min="6663" max="6663" width="2.28515625" style="62" customWidth="1"/>
    <col min="6664" max="6664" width="11.42578125" style="62" customWidth="1"/>
    <col min="6665" max="6665" width="1.28515625" style="62" customWidth="1"/>
    <col min="6666" max="6666" width="1" style="62" customWidth="1"/>
    <col min="6667" max="6667" width="8" style="62" customWidth="1"/>
    <col min="6668" max="6668" width="5.5703125" style="62" customWidth="1"/>
    <col min="6669" max="6669" width="1.28515625" style="62" customWidth="1"/>
    <col min="6670" max="6670" width="3.42578125" style="62" customWidth="1"/>
    <col min="6671" max="6671" width="1.140625" style="62" customWidth="1"/>
    <col min="6672" max="6672" width="7.140625" style="62" customWidth="1"/>
    <col min="6673" max="6673" width="17.28515625" style="62" customWidth="1"/>
    <col min="6674" max="6674" width="2" style="62" customWidth="1"/>
    <col min="6675" max="6675" width="5.42578125" style="62" customWidth="1"/>
    <col min="6676" max="6676" width="1.42578125" style="62" customWidth="1"/>
    <col min="6677" max="6677" width="5.7109375" style="62" customWidth="1"/>
    <col min="6678" max="6678" width="3.28515625" style="62" customWidth="1"/>
    <col min="6679" max="6912" width="6.85546875" style="62" customWidth="1"/>
    <col min="6913" max="6913" width="3.42578125" style="62" customWidth="1"/>
    <col min="6914" max="6914" width="9.42578125" style="62" customWidth="1"/>
    <col min="6915" max="6915" width="11.140625" style="62" customWidth="1"/>
    <col min="6916" max="6916" width="1.140625" style="62" customWidth="1"/>
    <col min="6917" max="6917" width="5.7109375" style="62" customWidth="1"/>
    <col min="6918" max="6918" width="1.140625" style="62" customWidth="1"/>
    <col min="6919" max="6919" width="2.28515625" style="62" customWidth="1"/>
    <col min="6920" max="6920" width="11.42578125" style="62" customWidth="1"/>
    <col min="6921" max="6921" width="1.28515625" style="62" customWidth="1"/>
    <col min="6922" max="6922" width="1" style="62" customWidth="1"/>
    <col min="6923" max="6923" width="8" style="62" customWidth="1"/>
    <col min="6924" max="6924" width="5.5703125" style="62" customWidth="1"/>
    <col min="6925" max="6925" width="1.28515625" style="62" customWidth="1"/>
    <col min="6926" max="6926" width="3.42578125" style="62" customWidth="1"/>
    <col min="6927" max="6927" width="1.140625" style="62" customWidth="1"/>
    <col min="6928" max="6928" width="7.140625" style="62" customWidth="1"/>
    <col min="6929" max="6929" width="17.28515625" style="62" customWidth="1"/>
    <col min="6930" max="6930" width="2" style="62" customWidth="1"/>
    <col min="6931" max="6931" width="5.42578125" style="62" customWidth="1"/>
    <col min="6932" max="6932" width="1.42578125" style="62" customWidth="1"/>
    <col min="6933" max="6933" width="5.7109375" style="62" customWidth="1"/>
    <col min="6934" max="6934" width="3.28515625" style="62" customWidth="1"/>
    <col min="6935" max="7168" width="6.85546875" style="62" customWidth="1"/>
    <col min="7169" max="7169" width="3.42578125" style="62" customWidth="1"/>
    <col min="7170" max="7170" width="9.42578125" style="62" customWidth="1"/>
    <col min="7171" max="7171" width="11.140625" style="62" customWidth="1"/>
    <col min="7172" max="7172" width="1.140625" style="62" customWidth="1"/>
    <col min="7173" max="7173" width="5.7109375" style="62" customWidth="1"/>
    <col min="7174" max="7174" width="1.140625" style="62" customWidth="1"/>
    <col min="7175" max="7175" width="2.28515625" style="62" customWidth="1"/>
    <col min="7176" max="7176" width="11.42578125" style="62" customWidth="1"/>
    <col min="7177" max="7177" width="1.28515625" style="62" customWidth="1"/>
    <col min="7178" max="7178" width="1" style="62" customWidth="1"/>
    <col min="7179" max="7179" width="8" style="62" customWidth="1"/>
    <col min="7180" max="7180" width="5.5703125" style="62" customWidth="1"/>
    <col min="7181" max="7181" width="1.28515625" style="62" customWidth="1"/>
    <col min="7182" max="7182" width="3.42578125" style="62" customWidth="1"/>
    <col min="7183" max="7183" width="1.140625" style="62" customWidth="1"/>
    <col min="7184" max="7184" width="7.140625" style="62" customWidth="1"/>
    <col min="7185" max="7185" width="17.28515625" style="62" customWidth="1"/>
    <col min="7186" max="7186" width="2" style="62" customWidth="1"/>
    <col min="7187" max="7187" width="5.42578125" style="62" customWidth="1"/>
    <col min="7188" max="7188" width="1.42578125" style="62" customWidth="1"/>
    <col min="7189" max="7189" width="5.7109375" style="62" customWidth="1"/>
    <col min="7190" max="7190" width="3.28515625" style="62" customWidth="1"/>
    <col min="7191" max="7424" width="6.85546875" style="62" customWidth="1"/>
    <col min="7425" max="7425" width="3.42578125" style="62" customWidth="1"/>
    <col min="7426" max="7426" width="9.42578125" style="62" customWidth="1"/>
    <col min="7427" max="7427" width="11.140625" style="62" customWidth="1"/>
    <col min="7428" max="7428" width="1.140625" style="62" customWidth="1"/>
    <col min="7429" max="7429" width="5.7109375" style="62" customWidth="1"/>
    <col min="7430" max="7430" width="1.140625" style="62" customWidth="1"/>
    <col min="7431" max="7431" width="2.28515625" style="62" customWidth="1"/>
    <col min="7432" max="7432" width="11.42578125" style="62" customWidth="1"/>
    <col min="7433" max="7433" width="1.28515625" style="62" customWidth="1"/>
    <col min="7434" max="7434" width="1" style="62" customWidth="1"/>
    <col min="7435" max="7435" width="8" style="62" customWidth="1"/>
    <col min="7436" max="7436" width="5.5703125" style="62" customWidth="1"/>
    <col min="7437" max="7437" width="1.28515625" style="62" customWidth="1"/>
    <col min="7438" max="7438" width="3.42578125" style="62" customWidth="1"/>
    <col min="7439" max="7439" width="1.140625" style="62" customWidth="1"/>
    <col min="7440" max="7440" width="7.140625" style="62" customWidth="1"/>
    <col min="7441" max="7441" width="17.28515625" style="62" customWidth="1"/>
    <col min="7442" max="7442" width="2" style="62" customWidth="1"/>
    <col min="7443" max="7443" width="5.42578125" style="62" customWidth="1"/>
    <col min="7444" max="7444" width="1.42578125" style="62" customWidth="1"/>
    <col min="7445" max="7445" width="5.7109375" style="62" customWidth="1"/>
    <col min="7446" max="7446" width="3.28515625" style="62" customWidth="1"/>
    <col min="7447" max="7680" width="6.85546875" style="62" customWidth="1"/>
    <col min="7681" max="7681" width="3.42578125" style="62" customWidth="1"/>
    <col min="7682" max="7682" width="9.42578125" style="62" customWidth="1"/>
    <col min="7683" max="7683" width="11.140625" style="62" customWidth="1"/>
    <col min="7684" max="7684" width="1.140625" style="62" customWidth="1"/>
    <col min="7685" max="7685" width="5.7109375" style="62" customWidth="1"/>
    <col min="7686" max="7686" width="1.140625" style="62" customWidth="1"/>
    <col min="7687" max="7687" width="2.28515625" style="62" customWidth="1"/>
    <col min="7688" max="7688" width="11.42578125" style="62" customWidth="1"/>
    <col min="7689" max="7689" width="1.28515625" style="62" customWidth="1"/>
    <col min="7690" max="7690" width="1" style="62" customWidth="1"/>
    <col min="7691" max="7691" width="8" style="62" customWidth="1"/>
    <col min="7692" max="7692" width="5.5703125" style="62" customWidth="1"/>
    <col min="7693" max="7693" width="1.28515625" style="62" customWidth="1"/>
    <col min="7694" max="7694" width="3.42578125" style="62" customWidth="1"/>
    <col min="7695" max="7695" width="1.140625" style="62" customWidth="1"/>
    <col min="7696" max="7696" width="7.140625" style="62" customWidth="1"/>
    <col min="7697" max="7697" width="17.28515625" style="62" customWidth="1"/>
    <col min="7698" max="7698" width="2" style="62" customWidth="1"/>
    <col min="7699" max="7699" width="5.42578125" style="62" customWidth="1"/>
    <col min="7700" max="7700" width="1.42578125" style="62" customWidth="1"/>
    <col min="7701" max="7701" width="5.7109375" style="62" customWidth="1"/>
    <col min="7702" max="7702" width="3.28515625" style="62" customWidth="1"/>
    <col min="7703" max="7936" width="6.85546875" style="62" customWidth="1"/>
    <col min="7937" max="7937" width="3.42578125" style="62" customWidth="1"/>
    <col min="7938" max="7938" width="9.42578125" style="62" customWidth="1"/>
    <col min="7939" max="7939" width="11.140625" style="62" customWidth="1"/>
    <col min="7940" max="7940" width="1.140625" style="62" customWidth="1"/>
    <col min="7941" max="7941" width="5.7109375" style="62" customWidth="1"/>
    <col min="7942" max="7942" width="1.140625" style="62" customWidth="1"/>
    <col min="7943" max="7943" width="2.28515625" style="62" customWidth="1"/>
    <col min="7944" max="7944" width="11.42578125" style="62" customWidth="1"/>
    <col min="7945" max="7945" width="1.28515625" style="62" customWidth="1"/>
    <col min="7946" max="7946" width="1" style="62" customWidth="1"/>
    <col min="7947" max="7947" width="8" style="62" customWidth="1"/>
    <col min="7948" max="7948" width="5.5703125" style="62" customWidth="1"/>
    <col min="7949" max="7949" width="1.28515625" style="62" customWidth="1"/>
    <col min="7950" max="7950" width="3.42578125" style="62" customWidth="1"/>
    <col min="7951" max="7951" width="1.140625" style="62" customWidth="1"/>
    <col min="7952" max="7952" width="7.140625" style="62" customWidth="1"/>
    <col min="7953" max="7953" width="17.28515625" style="62" customWidth="1"/>
    <col min="7954" max="7954" width="2" style="62" customWidth="1"/>
    <col min="7955" max="7955" width="5.42578125" style="62" customWidth="1"/>
    <col min="7956" max="7956" width="1.42578125" style="62" customWidth="1"/>
    <col min="7957" max="7957" width="5.7109375" style="62" customWidth="1"/>
    <col min="7958" max="7958" width="3.28515625" style="62" customWidth="1"/>
    <col min="7959" max="8192" width="6.85546875" style="62" customWidth="1"/>
    <col min="8193" max="8193" width="3.42578125" style="62" customWidth="1"/>
    <col min="8194" max="8194" width="9.42578125" style="62" customWidth="1"/>
    <col min="8195" max="8195" width="11.140625" style="62" customWidth="1"/>
    <col min="8196" max="8196" width="1.140625" style="62" customWidth="1"/>
    <col min="8197" max="8197" width="5.7109375" style="62" customWidth="1"/>
    <col min="8198" max="8198" width="1.140625" style="62" customWidth="1"/>
    <col min="8199" max="8199" width="2.28515625" style="62" customWidth="1"/>
    <col min="8200" max="8200" width="11.42578125" style="62" customWidth="1"/>
    <col min="8201" max="8201" width="1.28515625" style="62" customWidth="1"/>
    <col min="8202" max="8202" width="1" style="62" customWidth="1"/>
    <col min="8203" max="8203" width="8" style="62" customWidth="1"/>
    <col min="8204" max="8204" width="5.5703125" style="62" customWidth="1"/>
    <col min="8205" max="8205" width="1.28515625" style="62" customWidth="1"/>
    <col min="8206" max="8206" width="3.42578125" style="62" customWidth="1"/>
    <col min="8207" max="8207" width="1.140625" style="62" customWidth="1"/>
    <col min="8208" max="8208" width="7.140625" style="62" customWidth="1"/>
    <col min="8209" max="8209" width="17.28515625" style="62" customWidth="1"/>
    <col min="8210" max="8210" width="2" style="62" customWidth="1"/>
    <col min="8211" max="8211" width="5.42578125" style="62" customWidth="1"/>
    <col min="8212" max="8212" width="1.42578125" style="62" customWidth="1"/>
    <col min="8213" max="8213" width="5.7109375" style="62" customWidth="1"/>
    <col min="8214" max="8214" width="3.28515625" style="62" customWidth="1"/>
    <col min="8215" max="8448" width="6.85546875" style="62" customWidth="1"/>
    <col min="8449" max="8449" width="3.42578125" style="62" customWidth="1"/>
    <col min="8450" max="8450" width="9.42578125" style="62" customWidth="1"/>
    <col min="8451" max="8451" width="11.140625" style="62" customWidth="1"/>
    <col min="8452" max="8452" width="1.140625" style="62" customWidth="1"/>
    <col min="8453" max="8453" width="5.7109375" style="62" customWidth="1"/>
    <col min="8454" max="8454" width="1.140625" style="62" customWidth="1"/>
    <col min="8455" max="8455" width="2.28515625" style="62" customWidth="1"/>
    <col min="8456" max="8456" width="11.42578125" style="62" customWidth="1"/>
    <col min="8457" max="8457" width="1.28515625" style="62" customWidth="1"/>
    <col min="8458" max="8458" width="1" style="62" customWidth="1"/>
    <col min="8459" max="8459" width="8" style="62" customWidth="1"/>
    <col min="8460" max="8460" width="5.5703125" style="62" customWidth="1"/>
    <col min="8461" max="8461" width="1.28515625" style="62" customWidth="1"/>
    <col min="8462" max="8462" width="3.42578125" style="62" customWidth="1"/>
    <col min="8463" max="8463" width="1.140625" style="62" customWidth="1"/>
    <col min="8464" max="8464" width="7.140625" style="62" customWidth="1"/>
    <col min="8465" max="8465" width="17.28515625" style="62" customWidth="1"/>
    <col min="8466" max="8466" width="2" style="62" customWidth="1"/>
    <col min="8467" max="8467" width="5.42578125" style="62" customWidth="1"/>
    <col min="8468" max="8468" width="1.42578125" style="62" customWidth="1"/>
    <col min="8469" max="8469" width="5.7109375" style="62" customWidth="1"/>
    <col min="8470" max="8470" width="3.28515625" style="62" customWidth="1"/>
    <col min="8471" max="8704" width="6.85546875" style="62" customWidth="1"/>
    <col min="8705" max="8705" width="3.42578125" style="62" customWidth="1"/>
    <col min="8706" max="8706" width="9.42578125" style="62" customWidth="1"/>
    <col min="8707" max="8707" width="11.140625" style="62" customWidth="1"/>
    <col min="8708" max="8708" width="1.140625" style="62" customWidth="1"/>
    <col min="8709" max="8709" width="5.7109375" style="62" customWidth="1"/>
    <col min="8710" max="8710" width="1.140625" style="62" customWidth="1"/>
    <col min="8711" max="8711" width="2.28515625" style="62" customWidth="1"/>
    <col min="8712" max="8712" width="11.42578125" style="62" customWidth="1"/>
    <col min="8713" max="8713" width="1.28515625" style="62" customWidth="1"/>
    <col min="8714" max="8714" width="1" style="62" customWidth="1"/>
    <col min="8715" max="8715" width="8" style="62" customWidth="1"/>
    <col min="8716" max="8716" width="5.5703125" style="62" customWidth="1"/>
    <col min="8717" max="8717" width="1.28515625" style="62" customWidth="1"/>
    <col min="8718" max="8718" width="3.42578125" style="62" customWidth="1"/>
    <col min="8719" max="8719" width="1.140625" style="62" customWidth="1"/>
    <col min="8720" max="8720" width="7.140625" style="62" customWidth="1"/>
    <col min="8721" max="8721" width="17.28515625" style="62" customWidth="1"/>
    <col min="8722" max="8722" width="2" style="62" customWidth="1"/>
    <col min="8723" max="8723" width="5.42578125" style="62" customWidth="1"/>
    <col min="8724" max="8724" width="1.42578125" style="62" customWidth="1"/>
    <col min="8725" max="8725" width="5.7109375" style="62" customWidth="1"/>
    <col min="8726" max="8726" width="3.28515625" style="62" customWidth="1"/>
    <col min="8727" max="8960" width="6.85546875" style="62" customWidth="1"/>
    <col min="8961" max="8961" width="3.42578125" style="62" customWidth="1"/>
    <col min="8962" max="8962" width="9.42578125" style="62" customWidth="1"/>
    <col min="8963" max="8963" width="11.140625" style="62" customWidth="1"/>
    <col min="8964" max="8964" width="1.140625" style="62" customWidth="1"/>
    <col min="8965" max="8965" width="5.7109375" style="62" customWidth="1"/>
    <col min="8966" max="8966" width="1.140625" style="62" customWidth="1"/>
    <col min="8967" max="8967" width="2.28515625" style="62" customWidth="1"/>
    <col min="8968" max="8968" width="11.42578125" style="62" customWidth="1"/>
    <col min="8969" max="8969" width="1.28515625" style="62" customWidth="1"/>
    <col min="8970" max="8970" width="1" style="62" customWidth="1"/>
    <col min="8971" max="8971" width="8" style="62" customWidth="1"/>
    <col min="8972" max="8972" width="5.5703125" style="62" customWidth="1"/>
    <col min="8973" max="8973" width="1.28515625" style="62" customWidth="1"/>
    <col min="8974" max="8974" width="3.42578125" style="62" customWidth="1"/>
    <col min="8975" max="8975" width="1.140625" style="62" customWidth="1"/>
    <col min="8976" max="8976" width="7.140625" style="62" customWidth="1"/>
    <col min="8977" max="8977" width="17.28515625" style="62" customWidth="1"/>
    <col min="8978" max="8978" width="2" style="62" customWidth="1"/>
    <col min="8979" max="8979" width="5.42578125" style="62" customWidth="1"/>
    <col min="8980" max="8980" width="1.42578125" style="62" customWidth="1"/>
    <col min="8981" max="8981" width="5.7109375" style="62" customWidth="1"/>
    <col min="8982" max="8982" width="3.28515625" style="62" customWidth="1"/>
    <col min="8983" max="9216" width="6.85546875" style="62" customWidth="1"/>
    <col min="9217" max="9217" width="3.42578125" style="62" customWidth="1"/>
    <col min="9218" max="9218" width="9.42578125" style="62" customWidth="1"/>
    <col min="9219" max="9219" width="11.140625" style="62" customWidth="1"/>
    <col min="9220" max="9220" width="1.140625" style="62" customWidth="1"/>
    <col min="9221" max="9221" width="5.7109375" style="62" customWidth="1"/>
    <col min="9222" max="9222" width="1.140625" style="62" customWidth="1"/>
    <col min="9223" max="9223" width="2.28515625" style="62" customWidth="1"/>
    <col min="9224" max="9224" width="11.42578125" style="62" customWidth="1"/>
    <col min="9225" max="9225" width="1.28515625" style="62" customWidth="1"/>
    <col min="9226" max="9226" width="1" style="62" customWidth="1"/>
    <col min="9227" max="9227" width="8" style="62" customWidth="1"/>
    <col min="9228" max="9228" width="5.5703125" style="62" customWidth="1"/>
    <col min="9229" max="9229" width="1.28515625" style="62" customWidth="1"/>
    <col min="9230" max="9230" width="3.42578125" style="62" customWidth="1"/>
    <col min="9231" max="9231" width="1.140625" style="62" customWidth="1"/>
    <col min="9232" max="9232" width="7.140625" style="62" customWidth="1"/>
    <col min="9233" max="9233" width="17.28515625" style="62" customWidth="1"/>
    <col min="9234" max="9234" width="2" style="62" customWidth="1"/>
    <col min="9235" max="9235" width="5.42578125" style="62" customWidth="1"/>
    <col min="9236" max="9236" width="1.42578125" style="62" customWidth="1"/>
    <col min="9237" max="9237" width="5.7109375" style="62" customWidth="1"/>
    <col min="9238" max="9238" width="3.28515625" style="62" customWidth="1"/>
    <col min="9239" max="9472" width="6.85546875" style="62" customWidth="1"/>
    <col min="9473" max="9473" width="3.42578125" style="62" customWidth="1"/>
    <col min="9474" max="9474" width="9.42578125" style="62" customWidth="1"/>
    <col min="9475" max="9475" width="11.140625" style="62" customWidth="1"/>
    <col min="9476" max="9476" width="1.140625" style="62" customWidth="1"/>
    <col min="9477" max="9477" width="5.7109375" style="62" customWidth="1"/>
    <col min="9478" max="9478" width="1.140625" style="62" customWidth="1"/>
    <col min="9479" max="9479" width="2.28515625" style="62" customWidth="1"/>
    <col min="9480" max="9480" width="11.42578125" style="62" customWidth="1"/>
    <col min="9481" max="9481" width="1.28515625" style="62" customWidth="1"/>
    <col min="9482" max="9482" width="1" style="62" customWidth="1"/>
    <col min="9483" max="9483" width="8" style="62" customWidth="1"/>
    <col min="9484" max="9484" width="5.5703125" style="62" customWidth="1"/>
    <col min="9485" max="9485" width="1.28515625" style="62" customWidth="1"/>
    <col min="9486" max="9486" width="3.42578125" style="62" customWidth="1"/>
    <col min="9487" max="9487" width="1.140625" style="62" customWidth="1"/>
    <col min="9488" max="9488" width="7.140625" style="62" customWidth="1"/>
    <col min="9489" max="9489" width="17.28515625" style="62" customWidth="1"/>
    <col min="9490" max="9490" width="2" style="62" customWidth="1"/>
    <col min="9491" max="9491" width="5.42578125" style="62" customWidth="1"/>
    <col min="9492" max="9492" width="1.42578125" style="62" customWidth="1"/>
    <col min="9493" max="9493" width="5.7109375" style="62" customWidth="1"/>
    <col min="9494" max="9494" width="3.28515625" style="62" customWidth="1"/>
    <col min="9495" max="9728" width="6.85546875" style="62" customWidth="1"/>
    <col min="9729" max="9729" width="3.42578125" style="62" customWidth="1"/>
    <col min="9730" max="9730" width="9.42578125" style="62" customWidth="1"/>
    <col min="9731" max="9731" width="11.140625" style="62" customWidth="1"/>
    <col min="9732" max="9732" width="1.140625" style="62" customWidth="1"/>
    <col min="9733" max="9733" width="5.7109375" style="62" customWidth="1"/>
    <col min="9734" max="9734" width="1.140625" style="62" customWidth="1"/>
    <col min="9735" max="9735" width="2.28515625" style="62" customWidth="1"/>
    <col min="9736" max="9736" width="11.42578125" style="62" customWidth="1"/>
    <col min="9737" max="9737" width="1.28515625" style="62" customWidth="1"/>
    <col min="9738" max="9738" width="1" style="62" customWidth="1"/>
    <col min="9739" max="9739" width="8" style="62" customWidth="1"/>
    <col min="9740" max="9740" width="5.5703125" style="62" customWidth="1"/>
    <col min="9741" max="9741" width="1.28515625" style="62" customWidth="1"/>
    <col min="9742" max="9742" width="3.42578125" style="62" customWidth="1"/>
    <col min="9743" max="9743" width="1.140625" style="62" customWidth="1"/>
    <col min="9744" max="9744" width="7.140625" style="62" customWidth="1"/>
    <col min="9745" max="9745" width="17.28515625" style="62" customWidth="1"/>
    <col min="9746" max="9746" width="2" style="62" customWidth="1"/>
    <col min="9747" max="9747" width="5.42578125" style="62" customWidth="1"/>
    <col min="9748" max="9748" width="1.42578125" style="62" customWidth="1"/>
    <col min="9749" max="9749" width="5.7109375" style="62" customWidth="1"/>
    <col min="9750" max="9750" width="3.28515625" style="62" customWidth="1"/>
    <col min="9751" max="9984" width="6.85546875" style="62" customWidth="1"/>
    <col min="9985" max="9985" width="3.42578125" style="62" customWidth="1"/>
    <col min="9986" max="9986" width="9.42578125" style="62" customWidth="1"/>
    <col min="9987" max="9987" width="11.140625" style="62" customWidth="1"/>
    <col min="9988" max="9988" width="1.140625" style="62" customWidth="1"/>
    <col min="9989" max="9989" width="5.7109375" style="62" customWidth="1"/>
    <col min="9990" max="9990" width="1.140625" style="62" customWidth="1"/>
    <col min="9991" max="9991" width="2.28515625" style="62" customWidth="1"/>
    <col min="9992" max="9992" width="11.42578125" style="62" customWidth="1"/>
    <col min="9993" max="9993" width="1.28515625" style="62" customWidth="1"/>
    <col min="9994" max="9994" width="1" style="62" customWidth="1"/>
    <col min="9995" max="9995" width="8" style="62" customWidth="1"/>
    <col min="9996" max="9996" width="5.5703125" style="62" customWidth="1"/>
    <col min="9997" max="9997" width="1.28515625" style="62" customWidth="1"/>
    <col min="9998" max="9998" width="3.42578125" style="62" customWidth="1"/>
    <col min="9999" max="9999" width="1.140625" style="62" customWidth="1"/>
    <col min="10000" max="10000" width="7.140625" style="62" customWidth="1"/>
    <col min="10001" max="10001" width="17.28515625" style="62" customWidth="1"/>
    <col min="10002" max="10002" width="2" style="62" customWidth="1"/>
    <col min="10003" max="10003" width="5.42578125" style="62" customWidth="1"/>
    <col min="10004" max="10004" width="1.42578125" style="62" customWidth="1"/>
    <col min="10005" max="10005" width="5.7109375" style="62" customWidth="1"/>
    <col min="10006" max="10006" width="3.28515625" style="62" customWidth="1"/>
    <col min="10007" max="10240" width="6.85546875" style="62" customWidth="1"/>
    <col min="10241" max="10241" width="3.42578125" style="62" customWidth="1"/>
    <col min="10242" max="10242" width="9.42578125" style="62" customWidth="1"/>
    <col min="10243" max="10243" width="11.140625" style="62" customWidth="1"/>
    <col min="10244" max="10244" width="1.140625" style="62" customWidth="1"/>
    <col min="10245" max="10245" width="5.7109375" style="62" customWidth="1"/>
    <col min="10246" max="10246" width="1.140625" style="62" customWidth="1"/>
    <col min="10247" max="10247" width="2.28515625" style="62" customWidth="1"/>
    <col min="10248" max="10248" width="11.42578125" style="62" customWidth="1"/>
    <col min="10249" max="10249" width="1.28515625" style="62" customWidth="1"/>
    <col min="10250" max="10250" width="1" style="62" customWidth="1"/>
    <col min="10251" max="10251" width="8" style="62" customWidth="1"/>
    <col min="10252" max="10252" width="5.5703125" style="62" customWidth="1"/>
    <col min="10253" max="10253" width="1.28515625" style="62" customWidth="1"/>
    <col min="10254" max="10254" width="3.42578125" style="62" customWidth="1"/>
    <col min="10255" max="10255" width="1.140625" style="62" customWidth="1"/>
    <col min="10256" max="10256" width="7.140625" style="62" customWidth="1"/>
    <col min="10257" max="10257" width="17.28515625" style="62" customWidth="1"/>
    <col min="10258" max="10258" width="2" style="62" customWidth="1"/>
    <col min="10259" max="10259" width="5.42578125" style="62" customWidth="1"/>
    <col min="10260" max="10260" width="1.42578125" style="62" customWidth="1"/>
    <col min="10261" max="10261" width="5.7109375" style="62" customWidth="1"/>
    <col min="10262" max="10262" width="3.28515625" style="62" customWidth="1"/>
    <col min="10263" max="10496" width="6.85546875" style="62" customWidth="1"/>
    <col min="10497" max="10497" width="3.42578125" style="62" customWidth="1"/>
    <col min="10498" max="10498" width="9.42578125" style="62" customWidth="1"/>
    <col min="10499" max="10499" width="11.140625" style="62" customWidth="1"/>
    <col min="10500" max="10500" width="1.140625" style="62" customWidth="1"/>
    <col min="10501" max="10501" width="5.7109375" style="62" customWidth="1"/>
    <col min="10502" max="10502" width="1.140625" style="62" customWidth="1"/>
    <col min="10503" max="10503" width="2.28515625" style="62" customWidth="1"/>
    <col min="10504" max="10504" width="11.42578125" style="62" customWidth="1"/>
    <col min="10505" max="10505" width="1.28515625" style="62" customWidth="1"/>
    <col min="10506" max="10506" width="1" style="62" customWidth="1"/>
    <col min="10507" max="10507" width="8" style="62" customWidth="1"/>
    <col min="10508" max="10508" width="5.5703125" style="62" customWidth="1"/>
    <col min="10509" max="10509" width="1.28515625" style="62" customWidth="1"/>
    <col min="10510" max="10510" width="3.42578125" style="62" customWidth="1"/>
    <col min="10511" max="10511" width="1.140625" style="62" customWidth="1"/>
    <col min="10512" max="10512" width="7.140625" style="62" customWidth="1"/>
    <col min="10513" max="10513" width="17.28515625" style="62" customWidth="1"/>
    <col min="10514" max="10514" width="2" style="62" customWidth="1"/>
    <col min="10515" max="10515" width="5.42578125" style="62" customWidth="1"/>
    <col min="10516" max="10516" width="1.42578125" style="62" customWidth="1"/>
    <col min="10517" max="10517" width="5.7109375" style="62" customWidth="1"/>
    <col min="10518" max="10518" width="3.28515625" style="62" customWidth="1"/>
    <col min="10519" max="10752" width="6.85546875" style="62" customWidth="1"/>
    <col min="10753" max="10753" width="3.42578125" style="62" customWidth="1"/>
    <col min="10754" max="10754" width="9.42578125" style="62" customWidth="1"/>
    <col min="10755" max="10755" width="11.140625" style="62" customWidth="1"/>
    <col min="10756" max="10756" width="1.140625" style="62" customWidth="1"/>
    <col min="10757" max="10757" width="5.7109375" style="62" customWidth="1"/>
    <col min="10758" max="10758" width="1.140625" style="62" customWidth="1"/>
    <col min="10759" max="10759" width="2.28515625" style="62" customWidth="1"/>
    <col min="10760" max="10760" width="11.42578125" style="62" customWidth="1"/>
    <col min="10761" max="10761" width="1.28515625" style="62" customWidth="1"/>
    <col min="10762" max="10762" width="1" style="62" customWidth="1"/>
    <col min="10763" max="10763" width="8" style="62" customWidth="1"/>
    <col min="10764" max="10764" width="5.5703125" style="62" customWidth="1"/>
    <col min="10765" max="10765" width="1.28515625" style="62" customWidth="1"/>
    <col min="10766" max="10766" width="3.42578125" style="62" customWidth="1"/>
    <col min="10767" max="10767" width="1.140625" style="62" customWidth="1"/>
    <col min="10768" max="10768" width="7.140625" style="62" customWidth="1"/>
    <col min="10769" max="10769" width="17.28515625" style="62" customWidth="1"/>
    <col min="10770" max="10770" width="2" style="62" customWidth="1"/>
    <col min="10771" max="10771" width="5.42578125" style="62" customWidth="1"/>
    <col min="10772" max="10772" width="1.42578125" style="62" customWidth="1"/>
    <col min="10773" max="10773" width="5.7109375" style="62" customWidth="1"/>
    <col min="10774" max="10774" width="3.28515625" style="62" customWidth="1"/>
    <col min="10775" max="11008" width="6.85546875" style="62" customWidth="1"/>
    <col min="11009" max="11009" width="3.42578125" style="62" customWidth="1"/>
    <col min="11010" max="11010" width="9.42578125" style="62" customWidth="1"/>
    <col min="11011" max="11011" width="11.140625" style="62" customWidth="1"/>
    <col min="11012" max="11012" width="1.140625" style="62" customWidth="1"/>
    <col min="11013" max="11013" width="5.7109375" style="62" customWidth="1"/>
    <col min="11014" max="11014" width="1.140625" style="62" customWidth="1"/>
    <col min="11015" max="11015" width="2.28515625" style="62" customWidth="1"/>
    <col min="11016" max="11016" width="11.42578125" style="62" customWidth="1"/>
    <col min="11017" max="11017" width="1.28515625" style="62" customWidth="1"/>
    <col min="11018" max="11018" width="1" style="62" customWidth="1"/>
    <col min="11019" max="11019" width="8" style="62" customWidth="1"/>
    <col min="11020" max="11020" width="5.5703125" style="62" customWidth="1"/>
    <col min="11021" max="11021" width="1.28515625" style="62" customWidth="1"/>
    <col min="11022" max="11022" width="3.42578125" style="62" customWidth="1"/>
    <col min="11023" max="11023" width="1.140625" style="62" customWidth="1"/>
    <col min="11024" max="11024" width="7.140625" style="62" customWidth="1"/>
    <col min="11025" max="11025" width="17.28515625" style="62" customWidth="1"/>
    <col min="11026" max="11026" width="2" style="62" customWidth="1"/>
    <col min="11027" max="11027" width="5.42578125" style="62" customWidth="1"/>
    <col min="11028" max="11028" width="1.42578125" style="62" customWidth="1"/>
    <col min="11029" max="11029" width="5.7109375" style="62" customWidth="1"/>
    <col min="11030" max="11030" width="3.28515625" style="62" customWidth="1"/>
    <col min="11031" max="11264" width="6.85546875" style="62" customWidth="1"/>
    <col min="11265" max="11265" width="3.42578125" style="62" customWidth="1"/>
    <col min="11266" max="11266" width="9.42578125" style="62" customWidth="1"/>
    <col min="11267" max="11267" width="11.140625" style="62" customWidth="1"/>
    <col min="11268" max="11268" width="1.140625" style="62" customWidth="1"/>
    <col min="11269" max="11269" width="5.7109375" style="62" customWidth="1"/>
    <col min="11270" max="11270" width="1.140625" style="62" customWidth="1"/>
    <col min="11271" max="11271" width="2.28515625" style="62" customWidth="1"/>
    <col min="11272" max="11272" width="11.42578125" style="62" customWidth="1"/>
    <col min="11273" max="11273" width="1.28515625" style="62" customWidth="1"/>
    <col min="11274" max="11274" width="1" style="62" customWidth="1"/>
    <col min="11275" max="11275" width="8" style="62" customWidth="1"/>
    <col min="11276" max="11276" width="5.5703125" style="62" customWidth="1"/>
    <col min="11277" max="11277" width="1.28515625" style="62" customWidth="1"/>
    <col min="11278" max="11278" width="3.42578125" style="62" customWidth="1"/>
    <col min="11279" max="11279" width="1.140625" style="62" customWidth="1"/>
    <col min="11280" max="11280" width="7.140625" style="62" customWidth="1"/>
    <col min="11281" max="11281" width="17.28515625" style="62" customWidth="1"/>
    <col min="11282" max="11282" width="2" style="62" customWidth="1"/>
    <col min="11283" max="11283" width="5.42578125" style="62" customWidth="1"/>
    <col min="11284" max="11284" width="1.42578125" style="62" customWidth="1"/>
    <col min="11285" max="11285" width="5.7109375" style="62" customWidth="1"/>
    <col min="11286" max="11286" width="3.28515625" style="62" customWidth="1"/>
    <col min="11287" max="11520" width="6.85546875" style="62" customWidth="1"/>
    <col min="11521" max="11521" width="3.42578125" style="62" customWidth="1"/>
    <col min="11522" max="11522" width="9.42578125" style="62" customWidth="1"/>
    <col min="11523" max="11523" width="11.140625" style="62" customWidth="1"/>
    <col min="11524" max="11524" width="1.140625" style="62" customWidth="1"/>
    <col min="11525" max="11525" width="5.7109375" style="62" customWidth="1"/>
    <col min="11526" max="11526" width="1.140625" style="62" customWidth="1"/>
    <col min="11527" max="11527" width="2.28515625" style="62" customWidth="1"/>
    <col min="11528" max="11528" width="11.42578125" style="62" customWidth="1"/>
    <col min="11529" max="11529" width="1.28515625" style="62" customWidth="1"/>
    <col min="11530" max="11530" width="1" style="62" customWidth="1"/>
    <col min="11531" max="11531" width="8" style="62" customWidth="1"/>
    <col min="11532" max="11532" width="5.5703125" style="62" customWidth="1"/>
    <col min="11533" max="11533" width="1.28515625" style="62" customWidth="1"/>
    <col min="11534" max="11534" width="3.42578125" style="62" customWidth="1"/>
    <col min="11535" max="11535" width="1.140625" style="62" customWidth="1"/>
    <col min="11536" max="11536" width="7.140625" style="62" customWidth="1"/>
    <col min="11537" max="11537" width="17.28515625" style="62" customWidth="1"/>
    <col min="11538" max="11538" width="2" style="62" customWidth="1"/>
    <col min="11539" max="11539" width="5.42578125" style="62" customWidth="1"/>
    <col min="11540" max="11540" width="1.42578125" style="62" customWidth="1"/>
    <col min="11541" max="11541" width="5.7109375" style="62" customWidth="1"/>
    <col min="11542" max="11542" width="3.28515625" style="62" customWidth="1"/>
    <col min="11543" max="11776" width="6.85546875" style="62" customWidth="1"/>
    <col min="11777" max="11777" width="3.42578125" style="62" customWidth="1"/>
    <col min="11778" max="11778" width="9.42578125" style="62" customWidth="1"/>
    <col min="11779" max="11779" width="11.140625" style="62" customWidth="1"/>
    <col min="11780" max="11780" width="1.140625" style="62" customWidth="1"/>
    <col min="11781" max="11781" width="5.7109375" style="62" customWidth="1"/>
    <col min="11782" max="11782" width="1.140625" style="62" customWidth="1"/>
    <col min="11783" max="11783" width="2.28515625" style="62" customWidth="1"/>
    <col min="11784" max="11784" width="11.42578125" style="62" customWidth="1"/>
    <col min="11785" max="11785" width="1.28515625" style="62" customWidth="1"/>
    <col min="11786" max="11786" width="1" style="62" customWidth="1"/>
    <col min="11787" max="11787" width="8" style="62" customWidth="1"/>
    <col min="11788" max="11788" width="5.5703125" style="62" customWidth="1"/>
    <col min="11789" max="11789" width="1.28515625" style="62" customWidth="1"/>
    <col min="11790" max="11790" width="3.42578125" style="62" customWidth="1"/>
    <col min="11791" max="11791" width="1.140625" style="62" customWidth="1"/>
    <col min="11792" max="11792" width="7.140625" style="62" customWidth="1"/>
    <col min="11793" max="11793" width="17.28515625" style="62" customWidth="1"/>
    <col min="11794" max="11794" width="2" style="62" customWidth="1"/>
    <col min="11795" max="11795" width="5.42578125" style="62" customWidth="1"/>
    <col min="11796" max="11796" width="1.42578125" style="62" customWidth="1"/>
    <col min="11797" max="11797" width="5.7109375" style="62" customWidth="1"/>
    <col min="11798" max="11798" width="3.28515625" style="62" customWidth="1"/>
    <col min="11799" max="12032" width="6.85546875" style="62" customWidth="1"/>
    <col min="12033" max="12033" width="3.42578125" style="62" customWidth="1"/>
    <col min="12034" max="12034" width="9.42578125" style="62" customWidth="1"/>
    <col min="12035" max="12035" width="11.140625" style="62" customWidth="1"/>
    <col min="12036" max="12036" width="1.140625" style="62" customWidth="1"/>
    <col min="12037" max="12037" width="5.7109375" style="62" customWidth="1"/>
    <col min="12038" max="12038" width="1.140625" style="62" customWidth="1"/>
    <col min="12039" max="12039" width="2.28515625" style="62" customWidth="1"/>
    <col min="12040" max="12040" width="11.42578125" style="62" customWidth="1"/>
    <col min="12041" max="12041" width="1.28515625" style="62" customWidth="1"/>
    <col min="12042" max="12042" width="1" style="62" customWidth="1"/>
    <col min="12043" max="12043" width="8" style="62" customWidth="1"/>
    <col min="12044" max="12044" width="5.5703125" style="62" customWidth="1"/>
    <col min="12045" max="12045" width="1.28515625" style="62" customWidth="1"/>
    <col min="12046" max="12046" width="3.42578125" style="62" customWidth="1"/>
    <col min="12047" max="12047" width="1.140625" style="62" customWidth="1"/>
    <col min="12048" max="12048" width="7.140625" style="62" customWidth="1"/>
    <col min="12049" max="12049" width="17.28515625" style="62" customWidth="1"/>
    <col min="12050" max="12050" width="2" style="62" customWidth="1"/>
    <col min="12051" max="12051" width="5.42578125" style="62" customWidth="1"/>
    <col min="12052" max="12052" width="1.42578125" style="62" customWidth="1"/>
    <col min="12053" max="12053" width="5.7109375" style="62" customWidth="1"/>
    <col min="12054" max="12054" width="3.28515625" style="62" customWidth="1"/>
    <col min="12055" max="12288" width="6.85546875" style="62" customWidth="1"/>
    <col min="12289" max="12289" width="3.42578125" style="62" customWidth="1"/>
    <col min="12290" max="12290" width="9.42578125" style="62" customWidth="1"/>
    <col min="12291" max="12291" width="11.140625" style="62" customWidth="1"/>
    <col min="12292" max="12292" width="1.140625" style="62" customWidth="1"/>
    <col min="12293" max="12293" width="5.7109375" style="62" customWidth="1"/>
    <col min="12294" max="12294" width="1.140625" style="62" customWidth="1"/>
    <col min="12295" max="12295" width="2.28515625" style="62" customWidth="1"/>
    <col min="12296" max="12296" width="11.42578125" style="62" customWidth="1"/>
    <col min="12297" max="12297" width="1.28515625" style="62" customWidth="1"/>
    <col min="12298" max="12298" width="1" style="62" customWidth="1"/>
    <col min="12299" max="12299" width="8" style="62" customWidth="1"/>
    <col min="12300" max="12300" width="5.5703125" style="62" customWidth="1"/>
    <col min="12301" max="12301" width="1.28515625" style="62" customWidth="1"/>
    <col min="12302" max="12302" width="3.42578125" style="62" customWidth="1"/>
    <col min="12303" max="12303" width="1.140625" style="62" customWidth="1"/>
    <col min="12304" max="12304" width="7.140625" style="62" customWidth="1"/>
    <col min="12305" max="12305" width="17.28515625" style="62" customWidth="1"/>
    <col min="12306" max="12306" width="2" style="62" customWidth="1"/>
    <col min="12307" max="12307" width="5.42578125" style="62" customWidth="1"/>
    <col min="12308" max="12308" width="1.42578125" style="62" customWidth="1"/>
    <col min="12309" max="12309" width="5.7109375" style="62" customWidth="1"/>
    <col min="12310" max="12310" width="3.28515625" style="62" customWidth="1"/>
    <col min="12311" max="12544" width="6.85546875" style="62" customWidth="1"/>
    <col min="12545" max="12545" width="3.42578125" style="62" customWidth="1"/>
    <col min="12546" max="12546" width="9.42578125" style="62" customWidth="1"/>
    <col min="12547" max="12547" width="11.140625" style="62" customWidth="1"/>
    <col min="12548" max="12548" width="1.140625" style="62" customWidth="1"/>
    <col min="12549" max="12549" width="5.7109375" style="62" customWidth="1"/>
    <col min="12550" max="12550" width="1.140625" style="62" customWidth="1"/>
    <col min="12551" max="12551" width="2.28515625" style="62" customWidth="1"/>
    <col min="12552" max="12552" width="11.42578125" style="62" customWidth="1"/>
    <col min="12553" max="12553" width="1.28515625" style="62" customWidth="1"/>
    <col min="12554" max="12554" width="1" style="62" customWidth="1"/>
    <col min="12555" max="12555" width="8" style="62" customWidth="1"/>
    <col min="12556" max="12556" width="5.5703125" style="62" customWidth="1"/>
    <col min="12557" max="12557" width="1.28515625" style="62" customWidth="1"/>
    <col min="12558" max="12558" width="3.42578125" style="62" customWidth="1"/>
    <col min="12559" max="12559" width="1.140625" style="62" customWidth="1"/>
    <col min="12560" max="12560" width="7.140625" style="62" customWidth="1"/>
    <col min="12561" max="12561" width="17.28515625" style="62" customWidth="1"/>
    <col min="12562" max="12562" width="2" style="62" customWidth="1"/>
    <col min="12563" max="12563" width="5.42578125" style="62" customWidth="1"/>
    <col min="12564" max="12564" width="1.42578125" style="62" customWidth="1"/>
    <col min="12565" max="12565" width="5.7109375" style="62" customWidth="1"/>
    <col min="12566" max="12566" width="3.28515625" style="62" customWidth="1"/>
    <col min="12567" max="12800" width="6.85546875" style="62" customWidth="1"/>
    <col min="12801" max="12801" width="3.42578125" style="62" customWidth="1"/>
    <col min="12802" max="12802" width="9.42578125" style="62" customWidth="1"/>
    <col min="12803" max="12803" width="11.140625" style="62" customWidth="1"/>
    <col min="12804" max="12804" width="1.140625" style="62" customWidth="1"/>
    <col min="12805" max="12805" width="5.7109375" style="62" customWidth="1"/>
    <col min="12806" max="12806" width="1.140625" style="62" customWidth="1"/>
    <col min="12807" max="12807" width="2.28515625" style="62" customWidth="1"/>
    <col min="12808" max="12808" width="11.42578125" style="62" customWidth="1"/>
    <col min="12809" max="12809" width="1.28515625" style="62" customWidth="1"/>
    <col min="12810" max="12810" width="1" style="62" customWidth="1"/>
    <col min="12811" max="12811" width="8" style="62" customWidth="1"/>
    <col min="12812" max="12812" width="5.5703125" style="62" customWidth="1"/>
    <col min="12813" max="12813" width="1.28515625" style="62" customWidth="1"/>
    <col min="12814" max="12814" width="3.42578125" style="62" customWidth="1"/>
    <col min="12815" max="12815" width="1.140625" style="62" customWidth="1"/>
    <col min="12816" max="12816" width="7.140625" style="62" customWidth="1"/>
    <col min="12817" max="12817" width="17.28515625" style="62" customWidth="1"/>
    <col min="12818" max="12818" width="2" style="62" customWidth="1"/>
    <col min="12819" max="12819" width="5.42578125" style="62" customWidth="1"/>
    <col min="12820" max="12820" width="1.42578125" style="62" customWidth="1"/>
    <col min="12821" max="12821" width="5.7109375" style="62" customWidth="1"/>
    <col min="12822" max="12822" width="3.28515625" style="62" customWidth="1"/>
    <col min="12823" max="13056" width="6.85546875" style="62" customWidth="1"/>
    <col min="13057" max="13057" width="3.42578125" style="62" customWidth="1"/>
    <col min="13058" max="13058" width="9.42578125" style="62" customWidth="1"/>
    <col min="13059" max="13059" width="11.140625" style="62" customWidth="1"/>
    <col min="13060" max="13060" width="1.140625" style="62" customWidth="1"/>
    <col min="13061" max="13061" width="5.7109375" style="62" customWidth="1"/>
    <col min="13062" max="13062" width="1.140625" style="62" customWidth="1"/>
    <col min="13063" max="13063" width="2.28515625" style="62" customWidth="1"/>
    <col min="13064" max="13064" width="11.42578125" style="62" customWidth="1"/>
    <col min="13065" max="13065" width="1.28515625" style="62" customWidth="1"/>
    <col min="13066" max="13066" width="1" style="62" customWidth="1"/>
    <col min="13067" max="13067" width="8" style="62" customWidth="1"/>
    <col min="13068" max="13068" width="5.5703125" style="62" customWidth="1"/>
    <col min="13069" max="13069" width="1.28515625" style="62" customWidth="1"/>
    <col min="13070" max="13070" width="3.42578125" style="62" customWidth="1"/>
    <col min="13071" max="13071" width="1.140625" style="62" customWidth="1"/>
    <col min="13072" max="13072" width="7.140625" style="62" customWidth="1"/>
    <col min="13073" max="13073" width="17.28515625" style="62" customWidth="1"/>
    <col min="13074" max="13074" width="2" style="62" customWidth="1"/>
    <col min="13075" max="13075" width="5.42578125" style="62" customWidth="1"/>
    <col min="13076" max="13076" width="1.42578125" style="62" customWidth="1"/>
    <col min="13077" max="13077" width="5.7109375" style="62" customWidth="1"/>
    <col min="13078" max="13078" width="3.28515625" style="62" customWidth="1"/>
    <col min="13079" max="13312" width="6.85546875" style="62" customWidth="1"/>
    <col min="13313" max="13313" width="3.42578125" style="62" customWidth="1"/>
    <col min="13314" max="13314" width="9.42578125" style="62" customWidth="1"/>
    <col min="13315" max="13315" width="11.140625" style="62" customWidth="1"/>
    <col min="13316" max="13316" width="1.140625" style="62" customWidth="1"/>
    <col min="13317" max="13317" width="5.7109375" style="62" customWidth="1"/>
    <col min="13318" max="13318" width="1.140625" style="62" customWidth="1"/>
    <col min="13319" max="13319" width="2.28515625" style="62" customWidth="1"/>
    <col min="13320" max="13320" width="11.42578125" style="62" customWidth="1"/>
    <col min="13321" max="13321" width="1.28515625" style="62" customWidth="1"/>
    <col min="13322" max="13322" width="1" style="62" customWidth="1"/>
    <col min="13323" max="13323" width="8" style="62" customWidth="1"/>
    <col min="13324" max="13324" width="5.5703125" style="62" customWidth="1"/>
    <col min="13325" max="13325" width="1.28515625" style="62" customWidth="1"/>
    <col min="13326" max="13326" width="3.42578125" style="62" customWidth="1"/>
    <col min="13327" max="13327" width="1.140625" style="62" customWidth="1"/>
    <col min="13328" max="13328" width="7.140625" style="62" customWidth="1"/>
    <col min="13329" max="13329" width="17.28515625" style="62" customWidth="1"/>
    <col min="13330" max="13330" width="2" style="62" customWidth="1"/>
    <col min="13331" max="13331" width="5.42578125" style="62" customWidth="1"/>
    <col min="13332" max="13332" width="1.42578125" style="62" customWidth="1"/>
    <col min="13333" max="13333" width="5.7109375" style="62" customWidth="1"/>
    <col min="13334" max="13334" width="3.28515625" style="62" customWidth="1"/>
    <col min="13335" max="13568" width="6.85546875" style="62" customWidth="1"/>
    <col min="13569" max="13569" width="3.42578125" style="62" customWidth="1"/>
    <col min="13570" max="13570" width="9.42578125" style="62" customWidth="1"/>
    <col min="13571" max="13571" width="11.140625" style="62" customWidth="1"/>
    <col min="13572" max="13572" width="1.140625" style="62" customWidth="1"/>
    <col min="13573" max="13573" width="5.7109375" style="62" customWidth="1"/>
    <col min="13574" max="13574" width="1.140625" style="62" customWidth="1"/>
    <col min="13575" max="13575" width="2.28515625" style="62" customWidth="1"/>
    <col min="13576" max="13576" width="11.42578125" style="62" customWidth="1"/>
    <col min="13577" max="13577" width="1.28515625" style="62" customWidth="1"/>
    <col min="13578" max="13578" width="1" style="62" customWidth="1"/>
    <col min="13579" max="13579" width="8" style="62" customWidth="1"/>
    <col min="13580" max="13580" width="5.5703125" style="62" customWidth="1"/>
    <col min="13581" max="13581" width="1.28515625" style="62" customWidth="1"/>
    <col min="13582" max="13582" width="3.42578125" style="62" customWidth="1"/>
    <col min="13583" max="13583" width="1.140625" style="62" customWidth="1"/>
    <col min="13584" max="13584" width="7.140625" style="62" customWidth="1"/>
    <col min="13585" max="13585" width="17.28515625" style="62" customWidth="1"/>
    <col min="13586" max="13586" width="2" style="62" customWidth="1"/>
    <col min="13587" max="13587" width="5.42578125" style="62" customWidth="1"/>
    <col min="13588" max="13588" width="1.42578125" style="62" customWidth="1"/>
    <col min="13589" max="13589" width="5.7109375" style="62" customWidth="1"/>
    <col min="13590" max="13590" width="3.28515625" style="62" customWidth="1"/>
    <col min="13591" max="13824" width="6.85546875" style="62" customWidth="1"/>
    <col min="13825" max="13825" width="3.42578125" style="62" customWidth="1"/>
    <col min="13826" max="13826" width="9.42578125" style="62" customWidth="1"/>
    <col min="13827" max="13827" width="11.140625" style="62" customWidth="1"/>
    <col min="13828" max="13828" width="1.140625" style="62" customWidth="1"/>
    <col min="13829" max="13829" width="5.7109375" style="62" customWidth="1"/>
    <col min="13830" max="13830" width="1.140625" style="62" customWidth="1"/>
    <col min="13831" max="13831" width="2.28515625" style="62" customWidth="1"/>
    <col min="13832" max="13832" width="11.42578125" style="62" customWidth="1"/>
    <col min="13833" max="13833" width="1.28515625" style="62" customWidth="1"/>
    <col min="13834" max="13834" width="1" style="62" customWidth="1"/>
    <col min="13835" max="13835" width="8" style="62" customWidth="1"/>
    <col min="13836" max="13836" width="5.5703125" style="62" customWidth="1"/>
    <col min="13837" max="13837" width="1.28515625" style="62" customWidth="1"/>
    <col min="13838" max="13838" width="3.42578125" style="62" customWidth="1"/>
    <col min="13839" max="13839" width="1.140625" style="62" customWidth="1"/>
    <col min="13840" max="13840" width="7.140625" style="62" customWidth="1"/>
    <col min="13841" max="13841" width="17.28515625" style="62" customWidth="1"/>
    <col min="13842" max="13842" width="2" style="62" customWidth="1"/>
    <col min="13843" max="13843" width="5.42578125" style="62" customWidth="1"/>
    <col min="13844" max="13844" width="1.42578125" style="62" customWidth="1"/>
    <col min="13845" max="13845" width="5.7109375" style="62" customWidth="1"/>
    <col min="13846" max="13846" width="3.28515625" style="62" customWidth="1"/>
    <col min="13847" max="14080" width="6.85546875" style="62" customWidth="1"/>
    <col min="14081" max="14081" width="3.42578125" style="62" customWidth="1"/>
    <col min="14082" max="14082" width="9.42578125" style="62" customWidth="1"/>
    <col min="14083" max="14083" width="11.140625" style="62" customWidth="1"/>
    <col min="14084" max="14084" width="1.140625" style="62" customWidth="1"/>
    <col min="14085" max="14085" width="5.7109375" style="62" customWidth="1"/>
    <col min="14086" max="14086" width="1.140625" style="62" customWidth="1"/>
    <col min="14087" max="14087" width="2.28515625" style="62" customWidth="1"/>
    <col min="14088" max="14088" width="11.42578125" style="62" customWidth="1"/>
    <col min="14089" max="14089" width="1.28515625" style="62" customWidth="1"/>
    <col min="14090" max="14090" width="1" style="62" customWidth="1"/>
    <col min="14091" max="14091" width="8" style="62" customWidth="1"/>
    <col min="14092" max="14092" width="5.5703125" style="62" customWidth="1"/>
    <col min="14093" max="14093" width="1.28515625" style="62" customWidth="1"/>
    <col min="14094" max="14094" width="3.42578125" style="62" customWidth="1"/>
    <col min="14095" max="14095" width="1.140625" style="62" customWidth="1"/>
    <col min="14096" max="14096" width="7.140625" style="62" customWidth="1"/>
    <col min="14097" max="14097" width="17.28515625" style="62" customWidth="1"/>
    <col min="14098" max="14098" width="2" style="62" customWidth="1"/>
    <col min="14099" max="14099" width="5.42578125" style="62" customWidth="1"/>
    <col min="14100" max="14100" width="1.42578125" style="62" customWidth="1"/>
    <col min="14101" max="14101" width="5.7109375" style="62" customWidth="1"/>
    <col min="14102" max="14102" width="3.28515625" style="62" customWidth="1"/>
    <col min="14103" max="14336" width="6.85546875" style="62" customWidth="1"/>
    <col min="14337" max="14337" width="3.42578125" style="62" customWidth="1"/>
    <col min="14338" max="14338" width="9.42578125" style="62" customWidth="1"/>
    <col min="14339" max="14339" width="11.140625" style="62" customWidth="1"/>
    <col min="14340" max="14340" width="1.140625" style="62" customWidth="1"/>
    <col min="14341" max="14341" width="5.7109375" style="62" customWidth="1"/>
    <col min="14342" max="14342" width="1.140625" style="62" customWidth="1"/>
    <col min="14343" max="14343" width="2.28515625" style="62" customWidth="1"/>
    <col min="14344" max="14344" width="11.42578125" style="62" customWidth="1"/>
    <col min="14345" max="14345" width="1.28515625" style="62" customWidth="1"/>
    <col min="14346" max="14346" width="1" style="62" customWidth="1"/>
    <col min="14347" max="14347" width="8" style="62" customWidth="1"/>
    <col min="14348" max="14348" width="5.5703125" style="62" customWidth="1"/>
    <col min="14349" max="14349" width="1.28515625" style="62" customWidth="1"/>
    <col min="14350" max="14350" width="3.42578125" style="62" customWidth="1"/>
    <col min="14351" max="14351" width="1.140625" style="62" customWidth="1"/>
    <col min="14352" max="14352" width="7.140625" style="62" customWidth="1"/>
    <col min="14353" max="14353" width="17.28515625" style="62" customWidth="1"/>
    <col min="14354" max="14354" width="2" style="62" customWidth="1"/>
    <col min="14355" max="14355" width="5.42578125" style="62" customWidth="1"/>
    <col min="14356" max="14356" width="1.42578125" style="62" customWidth="1"/>
    <col min="14357" max="14357" width="5.7109375" style="62" customWidth="1"/>
    <col min="14358" max="14358" width="3.28515625" style="62" customWidth="1"/>
    <col min="14359" max="14592" width="6.85546875" style="62" customWidth="1"/>
    <col min="14593" max="14593" width="3.42578125" style="62" customWidth="1"/>
    <col min="14594" max="14594" width="9.42578125" style="62" customWidth="1"/>
    <col min="14595" max="14595" width="11.140625" style="62" customWidth="1"/>
    <col min="14596" max="14596" width="1.140625" style="62" customWidth="1"/>
    <col min="14597" max="14597" width="5.7109375" style="62" customWidth="1"/>
    <col min="14598" max="14598" width="1.140625" style="62" customWidth="1"/>
    <col min="14599" max="14599" width="2.28515625" style="62" customWidth="1"/>
    <col min="14600" max="14600" width="11.42578125" style="62" customWidth="1"/>
    <col min="14601" max="14601" width="1.28515625" style="62" customWidth="1"/>
    <col min="14602" max="14602" width="1" style="62" customWidth="1"/>
    <col min="14603" max="14603" width="8" style="62" customWidth="1"/>
    <col min="14604" max="14604" width="5.5703125" style="62" customWidth="1"/>
    <col min="14605" max="14605" width="1.28515625" style="62" customWidth="1"/>
    <col min="14606" max="14606" width="3.42578125" style="62" customWidth="1"/>
    <col min="14607" max="14607" width="1.140625" style="62" customWidth="1"/>
    <col min="14608" max="14608" width="7.140625" style="62" customWidth="1"/>
    <col min="14609" max="14609" width="17.28515625" style="62" customWidth="1"/>
    <col min="14610" max="14610" width="2" style="62" customWidth="1"/>
    <col min="14611" max="14611" width="5.42578125" style="62" customWidth="1"/>
    <col min="14612" max="14612" width="1.42578125" style="62" customWidth="1"/>
    <col min="14613" max="14613" width="5.7109375" style="62" customWidth="1"/>
    <col min="14614" max="14614" width="3.28515625" style="62" customWidth="1"/>
    <col min="14615" max="14848" width="6.85546875" style="62" customWidth="1"/>
    <col min="14849" max="14849" width="3.42578125" style="62" customWidth="1"/>
    <col min="14850" max="14850" width="9.42578125" style="62" customWidth="1"/>
    <col min="14851" max="14851" width="11.140625" style="62" customWidth="1"/>
    <col min="14852" max="14852" width="1.140625" style="62" customWidth="1"/>
    <col min="14853" max="14853" width="5.7109375" style="62" customWidth="1"/>
    <col min="14854" max="14854" width="1.140625" style="62" customWidth="1"/>
    <col min="14855" max="14855" width="2.28515625" style="62" customWidth="1"/>
    <col min="14856" max="14856" width="11.42578125" style="62" customWidth="1"/>
    <col min="14857" max="14857" width="1.28515625" style="62" customWidth="1"/>
    <col min="14858" max="14858" width="1" style="62" customWidth="1"/>
    <col min="14859" max="14859" width="8" style="62" customWidth="1"/>
    <col min="14860" max="14860" width="5.5703125" style="62" customWidth="1"/>
    <col min="14861" max="14861" width="1.28515625" style="62" customWidth="1"/>
    <col min="14862" max="14862" width="3.42578125" style="62" customWidth="1"/>
    <col min="14863" max="14863" width="1.140625" style="62" customWidth="1"/>
    <col min="14864" max="14864" width="7.140625" style="62" customWidth="1"/>
    <col min="14865" max="14865" width="17.28515625" style="62" customWidth="1"/>
    <col min="14866" max="14866" width="2" style="62" customWidth="1"/>
    <col min="14867" max="14867" width="5.42578125" style="62" customWidth="1"/>
    <col min="14868" max="14868" width="1.42578125" style="62" customWidth="1"/>
    <col min="14869" max="14869" width="5.7109375" style="62" customWidth="1"/>
    <col min="14870" max="14870" width="3.28515625" style="62" customWidth="1"/>
    <col min="14871" max="15104" width="6.85546875" style="62" customWidth="1"/>
    <col min="15105" max="15105" width="3.42578125" style="62" customWidth="1"/>
    <col min="15106" max="15106" width="9.42578125" style="62" customWidth="1"/>
    <col min="15107" max="15107" width="11.140625" style="62" customWidth="1"/>
    <col min="15108" max="15108" width="1.140625" style="62" customWidth="1"/>
    <col min="15109" max="15109" width="5.7109375" style="62" customWidth="1"/>
    <col min="15110" max="15110" width="1.140625" style="62" customWidth="1"/>
    <col min="15111" max="15111" width="2.28515625" style="62" customWidth="1"/>
    <col min="15112" max="15112" width="11.42578125" style="62" customWidth="1"/>
    <col min="15113" max="15113" width="1.28515625" style="62" customWidth="1"/>
    <col min="15114" max="15114" width="1" style="62" customWidth="1"/>
    <col min="15115" max="15115" width="8" style="62" customWidth="1"/>
    <col min="15116" max="15116" width="5.5703125" style="62" customWidth="1"/>
    <col min="15117" max="15117" width="1.28515625" style="62" customWidth="1"/>
    <col min="15118" max="15118" width="3.42578125" style="62" customWidth="1"/>
    <col min="15119" max="15119" width="1.140625" style="62" customWidth="1"/>
    <col min="15120" max="15120" width="7.140625" style="62" customWidth="1"/>
    <col min="15121" max="15121" width="17.28515625" style="62" customWidth="1"/>
    <col min="15122" max="15122" width="2" style="62" customWidth="1"/>
    <col min="15123" max="15123" width="5.42578125" style="62" customWidth="1"/>
    <col min="15124" max="15124" width="1.42578125" style="62" customWidth="1"/>
    <col min="15125" max="15125" width="5.7109375" style="62" customWidth="1"/>
    <col min="15126" max="15126" width="3.28515625" style="62" customWidth="1"/>
    <col min="15127" max="15360" width="6.85546875" style="62" customWidth="1"/>
    <col min="15361" max="15361" width="3.42578125" style="62" customWidth="1"/>
    <col min="15362" max="15362" width="9.42578125" style="62" customWidth="1"/>
    <col min="15363" max="15363" width="11.140625" style="62" customWidth="1"/>
    <col min="15364" max="15364" width="1.140625" style="62" customWidth="1"/>
    <col min="15365" max="15365" width="5.7109375" style="62" customWidth="1"/>
    <col min="15366" max="15366" width="1.140625" style="62" customWidth="1"/>
    <col min="15367" max="15367" width="2.28515625" style="62" customWidth="1"/>
    <col min="15368" max="15368" width="11.42578125" style="62" customWidth="1"/>
    <col min="15369" max="15369" width="1.28515625" style="62" customWidth="1"/>
    <col min="15370" max="15370" width="1" style="62" customWidth="1"/>
    <col min="15371" max="15371" width="8" style="62" customWidth="1"/>
    <col min="15372" max="15372" width="5.5703125" style="62" customWidth="1"/>
    <col min="15373" max="15373" width="1.28515625" style="62" customWidth="1"/>
    <col min="15374" max="15374" width="3.42578125" style="62" customWidth="1"/>
    <col min="15375" max="15375" width="1.140625" style="62" customWidth="1"/>
    <col min="15376" max="15376" width="7.140625" style="62" customWidth="1"/>
    <col min="15377" max="15377" width="17.28515625" style="62" customWidth="1"/>
    <col min="15378" max="15378" width="2" style="62" customWidth="1"/>
    <col min="15379" max="15379" width="5.42578125" style="62" customWidth="1"/>
    <col min="15380" max="15380" width="1.42578125" style="62" customWidth="1"/>
    <col min="15381" max="15381" width="5.7109375" style="62" customWidth="1"/>
    <col min="15382" max="15382" width="3.28515625" style="62" customWidth="1"/>
    <col min="15383" max="15616" width="6.85546875" style="62" customWidth="1"/>
    <col min="15617" max="15617" width="3.42578125" style="62" customWidth="1"/>
    <col min="15618" max="15618" width="9.42578125" style="62" customWidth="1"/>
    <col min="15619" max="15619" width="11.140625" style="62" customWidth="1"/>
    <col min="15620" max="15620" width="1.140625" style="62" customWidth="1"/>
    <col min="15621" max="15621" width="5.7109375" style="62" customWidth="1"/>
    <col min="15622" max="15622" width="1.140625" style="62" customWidth="1"/>
    <col min="15623" max="15623" width="2.28515625" style="62" customWidth="1"/>
    <col min="15624" max="15624" width="11.42578125" style="62" customWidth="1"/>
    <col min="15625" max="15625" width="1.28515625" style="62" customWidth="1"/>
    <col min="15626" max="15626" width="1" style="62" customWidth="1"/>
    <col min="15627" max="15627" width="8" style="62" customWidth="1"/>
    <col min="15628" max="15628" width="5.5703125" style="62" customWidth="1"/>
    <col min="15629" max="15629" width="1.28515625" style="62" customWidth="1"/>
    <col min="15630" max="15630" width="3.42578125" style="62" customWidth="1"/>
    <col min="15631" max="15631" width="1.140625" style="62" customWidth="1"/>
    <col min="15632" max="15632" width="7.140625" style="62" customWidth="1"/>
    <col min="15633" max="15633" width="17.28515625" style="62" customWidth="1"/>
    <col min="15634" max="15634" width="2" style="62" customWidth="1"/>
    <col min="15635" max="15635" width="5.42578125" style="62" customWidth="1"/>
    <col min="15636" max="15636" width="1.42578125" style="62" customWidth="1"/>
    <col min="15637" max="15637" width="5.7109375" style="62" customWidth="1"/>
    <col min="15638" max="15638" width="3.28515625" style="62" customWidth="1"/>
    <col min="15639" max="15872" width="6.85546875" style="62" customWidth="1"/>
    <col min="15873" max="15873" width="3.42578125" style="62" customWidth="1"/>
    <col min="15874" max="15874" width="9.42578125" style="62" customWidth="1"/>
    <col min="15875" max="15875" width="11.140625" style="62" customWidth="1"/>
    <col min="15876" max="15876" width="1.140625" style="62" customWidth="1"/>
    <col min="15877" max="15877" width="5.7109375" style="62" customWidth="1"/>
    <col min="15878" max="15878" width="1.140625" style="62" customWidth="1"/>
    <col min="15879" max="15879" width="2.28515625" style="62" customWidth="1"/>
    <col min="15880" max="15880" width="11.42578125" style="62" customWidth="1"/>
    <col min="15881" max="15881" width="1.28515625" style="62" customWidth="1"/>
    <col min="15882" max="15882" width="1" style="62" customWidth="1"/>
    <col min="15883" max="15883" width="8" style="62" customWidth="1"/>
    <col min="15884" max="15884" width="5.5703125" style="62" customWidth="1"/>
    <col min="15885" max="15885" width="1.28515625" style="62" customWidth="1"/>
    <col min="15886" max="15886" width="3.42578125" style="62" customWidth="1"/>
    <col min="15887" max="15887" width="1.140625" style="62" customWidth="1"/>
    <col min="15888" max="15888" width="7.140625" style="62" customWidth="1"/>
    <col min="15889" max="15889" width="17.28515625" style="62" customWidth="1"/>
    <col min="15890" max="15890" width="2" style="62" customWidth="1"/>
    <col min="15891" max="15891" width="5.42578125" style="62" customWidth="1"/>
    <col min="15892" max="15892" width="1.42578125" style="62" customWidth="1"/>
    <col min="15893" max="15893" width="5.7109375" style="62" customWidth="1"/>
    <col min="15894" max="15894" width="3.28515625" style="62" customWidth="1"/>
    <col min="15895" max="16128" width="6.85546875" style="62" customWidth="1"/>
    <col min="16129" max="16129" width="3.42578125" style="62" customWidth="1"/>
    <col min="16130" max="16130" width="9.42578125" style="62" customWidth="1"/>
    <col min="16131" max="16131" width="11.140625" style="62" customWidth="1"/>
    <col min="16132" max="16132" width="1.140625" style="62" customWidth="1"/>
    <col min="16133" max="16133" width="5.7109375" style="62" customWidth="1"/>
    <col min="16134" max="16134" width="1.140625" style="62" customWidth="1"/>
    <col min="16135" max="16135" width="2.28515625" style="62" customWidth="1"/>
    <col min="16136" max="16136" width="11.42578125" style="62" customWidth="1"/>
    <col min="16137" max="16137" width="1.28515625" style="62" customWidth="1"/>
    <col min="16138" max="16138" width="1" style="62" customWidth="1"/>
    <col min="16139" max="16139" width="8" style="62" customWidth="1"/>
    <col min="16140" max="16140" width="5.5703125" style="62" customWidth="1"/>
    <col min="16141" max="16141" width="1.28515625" style="62" customWidth="1"/>
    <col min="16142" max="16142" width="3.42578125" style="62" customWidth="1"/>
    <col min="16143" max="16143" width="1.140625" style="62" customWidth="1"/>
    <col min="16144" max="16144" width="7.140625" style="62" customWidth="1"/>
    <col min="16145" max="16145" width="17.28515625" style="62" customWidth="1"/>
    <col min="16146" max="16146" width="2" style="62" customWidth="1"/>
    <col min="16147" max="16147" width="5.42578125" style="62" customWidth="1"/>
    <col min="16148" max="16148" width="1.42578125" style="62" customWidth="1"/>
    <col min="16149" max="16149" width="5.7109375" style="62" customWidth="1"/>
    <col min="16150" max="16150" width="3.28515625" style="62" customWidth="1"/>
    <col min="16151" max="16384" width="6.85546875" style="62" customWidth="1"/>
  </cols>
  <sheetData>
    <row r="1" spans="2:21" ht="6" customHeight="1"/>
    <row r="2" spans="2:21" ht="20.25" customHeight="1">
      <c r="B2" s="201" t="s">
        <v>2780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2:21" ht="6" customHeight="1"/>
    <row r="4" spans="2:21" ht="18.75" customHeight="1">
      <c r="B4" s="202" t="s">
        <v>2781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</row>
    <row r="5" spans="2:21" ht="27" customHeight="1"/>
    <row r="6" spans="2:21" ht="18" customHeight="1"/>
    <row r="7" spans="2:21">
      <c r="H7" s="212" t="s">
        <v>2782</v>
      </c>
      <c r="I7" s="212"/>
      <c r="K7" s="213" t="s">
        <v>2783</v>
      </c>
      <c r="L7" s="213"/>
      <c r="N7" s="213" t="s">
        <v>2784</v>
      </c>
      <c r="O7" s="213"/>
      <c r="P7" s="213"/>
    </row>
    <row r="8" spans="2:21" ht="13.5" customHeight="1">
      <c r="H8" s="217" t="s">
        <v>2785</v>
      </c>
      <c r="I8" s="217"/>
      <c r="K8" s="209">
        <v>631041.19999999995</v>
      </c>
      <c r="L8" s="209"/>
      <c r="N8" s="218">
        <v>174</v>
      </c>
      <c r="O8" s="218"/>
      <c r="P8" s="218"/>
    </row>
    <row r="9" spans="2:21" ht="13.5" customHeight="1">
      <c r="H9" s="217" t="s">
        <v>2786</v>
      </c>
      <c r="I9" s="217"/>
      <c r="K9" s="209">
        <v>874066.64</v>
      </c>
      <c r="L9" s="209"/>
      <c r="N9" s="218">
        <v>127</v>
      </c>
      <c r="O9" s="218"/>
      <c r="P9" s="218"/>
    </row>
    <row r="10" spans="2:21" ht="13.5" customHeight="1">
      <c r="H10" s="217" t="s">
        <v>2787</v>
      </c>
      <c r="I10" s="217"/>
      <c r="K10" s="209">
        <v>250162.37</v>
      </c>
      <c r="L10" s="209"/>
      <c r="N10" s="218">
        <v>31</v>
      </c>
      <c r="O10" s="218"/>
      <c r="P10" s="218"/>
    </row>
    <row r="11" spans="2:21" ht="13.5" customHeight="1">
      <c r="H11" s="217" t="s">
        <v>2788</v>
      </c>
      <c r="I11" s="217"/>
      <c r="K11" s="209">
        <v>239388.31</v>
      </c>
      <c r="L11" s="209"/>
      <c r="N11" s="218">
        <v>8</v>
      </c>
      <c r="O11" s="218"/>
      <c r="P11" s="218"/>
    </row>
    <row r="12" spans="2:21" ht="13.5" customHeight="1">
      <c r="H12" s="217" t="s">
        <v>2789</v>
      </c>
      <c r="I12" s="217"/>
      <c r="K12" s="209">
        <v>788135.81</v>
      </c>
      <c r="L12" s="209"/>
      <c r="N12" s="218">
        <v>59</v>
      </c>
      <c r="O12" s="218"/>
      <c r="P12" s="218"/>
    </row>
    <row r="13" spans="2:21" ht="13.5" customHeight="1">
      <c r="H13" s="217" t="s">
        <v>2790</v>
      </c>
      <c r="I13" s="217"/>
      <c r="K13" s="209">
        <v>800</v>
      </c>
      <c r="L13" s="209"/>
      <c r="N13" s="218">
        <v>3</v>
      </c>
      <c r="O13" s="218"/>
      <c r="P13" s="218"/>
    </row>
    <row r="14" spans="2:21" ht="12" customHeight="1"/>
    <row r="15" spans="2:21">
      <c r="H15" s="207" t="s">
        <v>2734</v>
      </c>
      <c r="I15" s="207"/>
      <c r="K15" s="209">
        <v>2783594.33</v>
      </c>
      <c r="L15" s="209"/>
      <c r="N15" s="218">
        <v>361</v>
      </c>
      <c r="O15" s="218"/>
      <c r="P15" s="218"/>
    </row>
    <row r="16" spans="2:21" ht="6" customHeight="1"/>
    <row r="17" spans="1:22" ht="409.6" customHeight="1"/>
    <row r="18" spans="1:22" ht="18" customHeight="1"/>
    <row r="19" spans="1:22" ht="15" customHeight="1">
      <c r="A19" s="195" t="s">
        <v>115</v>
      </c>
      <c r="B19" s="195"/>
      <c r="C19" s="195"/>
      <c r="D19" s="195"/>
      <c r="E19" s="195"/>
      <c r="F19" s="195"/>
      <c r="G19" s="195"/>
      <c r="H19" s="195"/>
      <c r="L19" s="196" t="s">
        <v>2791</v>
      </c>
      <c r="M19" s="196"/>
      <c r="N19" s="196"/>
      <c r="O19" s="196"/>
      <c r="P19" s="196"/>
      <c r="Q19" s="196"/>
      <c r="R19" s="196"/>
      <c r="S19" s="196"/>
      <c r="T19" s="196"/>
      <c r="U19" s="196"/>
      <c r="V19" s="196"/>
    </row>
  </sheetData>
  <mergeCells count="28">
    <mergeCell ref="H8:I8"/>
    <mergeCell ref="K8:L8"/>
    <mergeCell ref="N8:P8"/>
    <mergeCell ref="B2:U2"/>
    <mergeCell ref="B4:U4"/>
    <mergeCell ref="H7:I7"/>
    <mergeCell ref="K7:L7"/>
    <mergeCell ref="N7:P7"/>
    <mergeCell ref="H9:I9"/>
    <mergeCell ref="K9:L9"/>
    <mergeCell ref="N9:P9"/>
    <mergeCell ref="H10:I10"/>
    <mergeCell ref="K10:L10"/>
    <mergeCell ref="N10:P10"/>
    <mergeCell ref="H11:I11"/>
    <mergeCell ref="K11:L11"/>
    <mergeCell ref="N11:P11"/>
    <mergeCell ref="H12:I12"/>
    <mergeCell ref="K12:L12"/>
    <mergeCell ref="N12:P12"/>
    <mergeCell ref="A19:H19"/>
    <mergeCell ref="L19:V19"/>
    <mergeCell ref="H13:I13"/>
    <mergeCell ref="K13:L13"/>
    <mergeCell ref="N13:P13"/>
    <mergeCell ref="H15:I15"/>
    <mergeCell ref="K15:L15"/>
    <mergeCell ref="N15:P15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ACH &amp; Recap </vt:lpstr>
      <vt:lpstr>2. vendor</vt:lpstr>
      <vt:lpstr>3. Disbursement Rpt</vt:lpstr>
      <vt:lpstr>4. vendor pmt &gt;2k</vt:lpstr>
      <vt:lpstr>5. Pcard Rpt</vt:lpstr>
      <vt:lpstr>6. Gas </vt:lpstr>
      <vt:lpstr>7. Check Reg</vt:lpstr>
      <vt:lpstr>8. AP VOIDS</vt:lpstr>
      <vt:lpstr>9. Fund Sum</vt:lpstr>
      <vt:lpstr>'2. vendor'!Print_Area</vt:lpstr>
      <vt:lpstr>'3. Disbursement Rpt'!Print_Area</vt:lpstr>
      <vt:lpstr>'6. Gas '!Print_Area</vt:lpstr>
      <vt:lpstr>'ACH &amp; Recap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Platero</dc:creator>
  <cp:lastModifiedBy>Rubi Platero</cp:lastModifiedBy>
  <dcterms:created xsi:type="dcterms:W3CDTF">2021-08-09T15:04:12Z</dcterms:created>
  <dcterms:modified xsi:type="dcterms:W3CDTF">2021-09-10T21:12:30Z</dcterms:modified>
</cp:coreProperties>
</file>